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rmutp-my.sharepoint.com/personal/charwangsuk_k_o365_rmutp_ac_th/Documents/เดสก์ท็อป/KPI 66/หลักฐาน ข้อ 5/"/>
    </mc:Choice>
  </mc:AlternateContent>
  <xr:revisionPtr revIDLastSave="0" documentId="8_{D9370F20-8949-4C5D-BBB1-FF3FCA7D43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สรุป" sheetId="5" r:id="rId1"/>
    <sheet name="TW-CTW" sheetId="1" r:id="rId2"/>
    <sheet name="BCC" sheetId="3" r:id="rId3"/>
    <sheet name="NBK" sheetId="4" r:id="rId4"/>
  </sheets>
  <definedNames>
    <definedName name="_xlnm._FilterDatabase" localSheetId="2" hidden="1">BCC!$A$1:$H$112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6dddd53ObqQl1+mdolQt87EhdfA=="/>
    </ext>
  </extLst>
</workbook>
</file>

<file path=xl/calcChain.xml><?xml version="1.0" encoding="utf-8"?>
<calcChain xmlns="http://schemas.openxmlformats.org/spreadsheetml/2006/main">
  <c r="F3" i="5" l="1"/>
  <c r="E6" i="5"/>
  <c r="F4" i="5"/>
  <c r="F5" i="5"/>
  <c r="C6" i="5"/>
  <c r="D6" i="5"/>
  <c r="B6" i="5"/>
  <c r="G107" i="4"/>
  <c r="G137" i="3"/>
  <c r="C120" i="3"/>
  <c r="D120" i="3"/>
  <c r="J111" i="3"/>
  <c r="I111" i="3"/>
  <c r="I171" i="1"/>
  <c r="D100" i="4"/>
  <c r="C100" i="4"/>
  <c r="D99" i="4"/>
  <c r="C99" i="4"/>
  <c r="D98" i="4"/>
  <c r="C98" i="4"/>
  <c r="D97" i="4"/>
  <c r="C97" i="4"/>
  <c r="D96" i="4"/>
  <c r="C96" i="4"/>
  <c r="J92" i="4"/>
  <c r="I92" i="4"/>
  <c r="D123" i="3"/>
  <c r="C123" i="3"/>
  <c r="D121" i="3"/>
  <c r="C121" i="3"/>
  <c r="D119" i="3"/>
  <c r="C119" i="3"/>
  <c r="D118" i="3"/>
  <c r="C118" i="3"/>
  <c r="D117" i="3"/>
  <c r="C117" i="3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D182" i="1"/>
  <c r="C182" i="1"/>
  <c r="G181" i="1"/>
  <c r="D181" i="1"/>
  <c r="C181" i="1"/>
  <c r="G180" i="1"/>
  <c r="D180" i="1"/>
  <c r="C180" i="1"/>
  <c r="G179" i="1"/>
  <c r="D179" i="1"/>
  <c r="C179" i="1"/>
  <c r="G178" i="1"/>
  <c r="D178" i="1"/>
  <c r="C178" i="1"/>
  <c r="C183" i="1" s="1"/>
  <c r="J171" i="1"/>
  <c r="F6" i="5" l="1"/>
  <c r="D183" i="1"/>
  <c r="D124" i="3"/>
  <c r="K171" i="1"/>
  <c r="C101" i="4"/>
  <c r="C124" i="3"/>
  <c r="D101" i="4"/>
</calcChain>
</file>

<file path=xl/sharedStrings.xml><?xml version="1.0" encoding="utf-8"?>
<sst xmlns="http://schemas.openxmlformats.org/spreadsheetml/2006/main" count="2374" uniqueCount="1368">
  <si>
    <t>No.</t>
  </si>
  <si>
    <t>AP Name</t>
  </si>
  <si>
    <t>AP Model</t>
  </si>
  <si>
    <t>AP Mac</t>
  </si>
  <si>
    <t>AP Serial</t>
  </si>
  <si>
    <t>AP Connect_Switch</t>
  </si>
  <si>
    <t>AP Port</t>
  </si>
  <si>
    <t>Speed</t>
  </si>
  <si>
    <t>CTW_0101_2104-L</t>
  </si>
  <si>
    <t>OAW-AP105</t>
  </si>
  <si>
    <t>18:64:72:cf:28:68</t>
  </si>
  <si>
    <t>BT0996201</t>
  </si>
  <si>
    <t>6248_CTW0101_2104-L</t>
  </si>
  <si>
    <t>1/g2</t>
  </si>
  <si>
    <t>CTW_0101_out_2102</t>
  </si>
  <si>
    <t>OAW-AP205</t>
  </si>
  <si>
    <t>ac:a3:1e:c1:71:7e</t>
  </si>
  <si>
    <t>CM0057118</t>
  </si>
  <si>
    <t>6248_CTW0101_LabCom2_2</t>
  </si>
  <si>
    <t>g4</t>
  </si>
  <si>
    <t>CTW_0102_2201-E</t>
  </si>
  <si>
    <t>OAW-AP103</t>
  </si>
  <si>
    <t>70:3a:0e:c3:e8:92</t>
  </si>
  <si>
    <t>CNBZHM83RD</t>
  </si>
  <si>
    <t>6450_CTW0103_Noc</t>
  </si>
  <si>
    <t>1/14</t>
  </si>
  <si>
    <t>CTW_0102_2202-S</t>
  </si>
  <si>
    <t>OAW-AP104</t>
  </si>
  <si>
    <t>9c:1c:12:c9:ee:d0</t>
  </si>
  <si>
    <t>BT0878217</t>
  </si>
  <si>
    <t>1/7</t>
  </si>
  <si>
    <t>CTW_0102_2203-E</t>
  </si>
  <si>
    <t>ac:a3:1e:c1:72:06</t>
  </si>
  <si>
    <t>CM0057186</t>
  </si>
  <si>
    <t>1/6</t>
  </si>
  <si>
    <t>CTW_0102_2204-E</t>
  </si>
  <si>
    <t>ac:a3:1e:c1:71:ce</t>
  </si>
  <si>
    <t>CM0057158</t>
  </si>
  <si>
    <t>1/2</t>
  </si>
  <si>
    <t>CTW_0102_2205-E</t>
  </si>
  <si>
    <t>18:64:72:cf:1c:61</t>
  </si>
  <si>
    <t>BT0993122</t>
  </si>
  <si>
    <t>1/4</t>
  </si>
  <si>
    <t>CTW_0102_2206-E</t>
  </si>
  <si>
    <t>70:3a:0e:c3:0d:ec</t>
  </si>
  <si>
    <t>CNBRHM88JR</t>
  </si>
  <si>
    <t>1/13</t>
  </si>
  <si>
    <t>CTW_0102_Dean</t>
  </si>
  <si>
    <t>OAW-AP305</t>
  </si>
  <si>
    <t>c8:b5:ad:c8:0c:be</t>
  </si>
  <si>
    <t>CNDDJSS262</t>
  </si>
  <si>
    <t>6248_CTW0102_OfficeFinance</t>
  </si>
  <si>
    <t>CTW_0102_In-Assistant</t>
  </si>
  <si>
    <t>18:64:72:cf:1c:49</t>
  </si>
  <si>
    <t xml:space="preserve">	BT0993098</t>
  </si>
  <si>
    <t>e47</t>
  </si>
  <si>
    <t>CTW_0102_In-Dean</t>
  </si>
  <si>
    <t>OAW-AP92</t>
  </si>
  <si>
    <t>6c:f3:7f:c1:8c:af</t>
  </si>
  <si>
    <t>BU0001552</t>
  </si>
  <si>
    <t xml:space="preserve">e13    </t>
  </si>
  <si>
    <t>CTW_0102_in_ManageOffice</t>
  </si>
  <si>
    <t>9c:1c:12:ca:a7:6f</t>
  </si>
  <si>
    <t>BT0925658</t>
  </si>
  <si>
    <t>g3</t>
  </si>
  <si>
    <t>CTW_0102_in_personnel-department</t>
  </si>
  <si>
    <t>ac:a3:1e:c1:70:ea</t>
  </si>
  <si>
    <t>CM0057044</t>
  </si>
  <si>
    <t>6224_CTW0102_OfficeManage</t>
  </si>
  <si>
    <t>CTW_0103_library-com</t>
  </si>
  <si>
    <t>9c:1c:12:ca:a7:13</t>
  </si>
  <si>
    <t>BT0925566</t>
  </si>
  <si>
    <t>1/16</t>
  </si>
  <si>
    <t>CTW_0103_library-front</t>
  </si>
  <si>
    <t>OAW-AP315</t>
  </si>
  <si>
    <t>38:17:c3:c4:b6:8c</t>
  </si>
  <si>
    <t>CNF8J0TDNM</t>
  </si>
  <si>
    <t>1/5</t>
  </si>
  <si>
    <t>CTW_0103_library-table</t>
  </si>
  <si>
    <t>38:17:c3:c4:b6:94</t>
  </si>
  <si>
    <t>CNF8J0TDNR</t>
  </si>
  <si>
    <t>1/3</t>
  </si>
  <si>
    <t>CTW_0103_MBA-Student</t>
  </si>
  <si>
    <t>00:24:6c:cc:c2:6f</t>
  </si>
  <si>
    <t>AN0118472</t>
  </si>
  <si>
    <t>1/11</t>
  </si>
  <si>
    <t>CTW_0103_out-officeplan</t>
  </si>
  <si>
    <t>04:bd:88:c5:4a:b0</t>
  </si>
  <si>
    <t>CM0439403</t>
  </si>
  <si>
    <t>6248_CTW0103_OfficePlan</t>
  </si>
  <si>
    <t>CTW_0103_out_academic</t>
  </si>
  <si>
    <t>ac:a3:1e:c1:71:90</t>
  </si>
  <si>
    <t>CM0057127</t>
  </si>
  <si>
    <t>CTW_0103_selfaccess-E</t>
  </si>
  <si>
    <t>ac:a3:1e:c1:71:82</t>
  </si>
  <si>
    <t>CM0057120</t>
  </si>
  <si>
    <t>1/8</t>
  </si>
  <si>
    <t>CTW_0104_Hallway</t>
  </si>
  <si>
    <t>c8:b5:ad:c0:29:82</t>
  </si>
  <si>
    <t>CNCZHMJ3B6</t>
  </si>
  <si>
    <t>6224_CTW0104_Meeting</t>
  </si>
  <si>
    <t>CTW_0104_In-2402</t>
  </si>
  <si>
    <t>c8:b5:ad:c0:28:cc</t>
  </si>
  <si>
    <t>CNCZHMJ378</t>
  </si>
  <si>
    <t>CTW_0105_Fitness</t>
  </si>
  <si>
    <t>9c:1c:12:ca:a6:d1</t>
  </si>
  <si>
    <t>BT0925500</t>
  </si>
  <si>
    <t>g2</t>
  </si>
  <si>
    <t>CTW_01G_Driver</t>
  </si>
  <si>
    <t>00:24:6c:c8:0d:a7</t>
  </si>
  <si>
    <t>AN0020040</t>
  </si>
  <si>
    <t>CTW_0202_Hallway</t>
  </si>
  <si>
    <t>c8:b5:ad:c0:28:be</t>
  </si>
  <si>
    <t>CNCZHMJ371</t>
  </si>
  <si>
    <t>6350_CTW0202_Serviceroom</t>
  </si>
  <si>
    <t>1/22</t>
  </si>
  <si>
    <t>CTW_0202_MeetingRoom1</t>
  </si>
  <si>
    <t>c8:b5:ad:c1:89:80</t>
  </si>
  <si>
    <t>CND8HMJ40X</t>
  </si>
  <si>
    <t>1/24</t>
  </si>
  <si>
    <t>CTW_0202_MeetingRoom2</t>
  </si>
  <si>
    <t>c8:b5:ad:c1:89:6e</t>
  </si>
  <si>
    <t>CND8HMJ40M</t>
  </si>
  <si>
    <t>1/23</t>
  </si>
  <si>
    <t>CTW_0203_Hallway</t>
  </si>
  <si>
    <t>c8:b5:ad:c0:29:8a</t>
  </si>
  <si>
    <t>CNCZHMJ3BB</t>
  </si>
  <si>
    <t>6350P24_CTW_0203_serviceroom</t>
  </si>
  <si>
    <t>CTW_0203_Walkway1</t>
  </si>
  <si>
    <t>c8:b5:ad:c1:89:68</t>
  </si>
  <si>
    <t>CND8HMJ40J</t>
  </si>
  <si>
    <t>CTW_0203_Walkway2</t>
  </si>
  <si>
    <t>c8:b5:ad:c1:89:da</t>
  </si>
  <si>
    <t>CND8HMJ42C</t>
  </si>
  <si>
    <t>CTW_0204_Hallway</t>
  </si>
  <si>
    <t>c8:b5:ad:c0:28:c0</t>
  </si>
  <si>
    <t>CNCZHMJ372</t>
  </si>
  <si>
    <t>6350P24_CTW_0204_serviceroom</t>
  </si>
  <si>
    <t>CTW_0204_Walkway1</t>
  </si>
  <si>
    <t>c8:b5:ad:c1:89:62</t>
  </si>
  <si>
    <t>CND8HMJ40F</t>
  </si>
  <si>
    <t>CTW_0204_Walkway2</t>
  </si>
  <si>
    <t>c8:b5:ad:c1:89:8e</t>
  </si>
  <si>
    <t>CND8HMJ414</t>
  </si>
  <si>
    <t>CTW_0205_Hallway</t>
  </si>
  <si>
    <t>c8:b5:ad:c1:88:ee</t>
  </si>
  <si>
    <t>CND8HMJ3YK</t>
  </si>
  <si>
    <t>6350P24_CTW0205_Serviceroom</t>
  </si>
  <si>
    <t>CTW_0205_Walkway1</t>
  </si>
  <si>
    <t>c8:b5:ad:c1:89:e0</t>
  </si>
  <si>
    <t>CND8HMJ42G</t>
  </si>
  <si>
    <t>CTW_0205_Walkway2</t>
  </si>
  <si>
    <t>04:bd:88:c5:4a:9c</t>
  </si>
  <si>
    <t>CM0439393</t>
  </si>
  <si>
    <t>CTW_0302_622</t>
  </si>
  <si>
    <t>9c:1c:12:ca:a6:ea</t>
  </si>
  <si>
    <t>BT0925525</t>
  </si>
  <si>
    <t>6450_CTW0302_Telephone</t>
  </si>
  <si>
    <t>CTW_0302_623</t>
  </si>
  <si>
    <t>9c:1c:12:ca:a7:62</t>
  </si>
  <si>
    <t>BT0925645</t>
  </si>
  <si>
    <t>1/15</t>
  </si>
  <si>
    <t>CTW_0303_631-E</t>
  </si>
  <si>
    <t>ac:a3:1e:c1:72:10</t>
  </si>
  <si>
    <t>CM0057191</t>
  </si>
  <si>
    <t>CTW_0303_632-E</t>
  </si>
  <si>
    <t>ac:a3:1e:c1:71:f6</t>
  </si>
  <si>
    <t>CM0057178</t>
  </si>
  <si>
    <t>CTW_0303_633</t>
  </si>
  <si>
    <t>04:bd:88:c5:49:ee</t>
  </si>
  <si>
    <t>CM0439306</t>
  </si>
  <si>
    <t>CTW_0303_Teacher</t>
  </si>
  <si>
    <t>9c:1c:12:c9:02:3d</t>
  </si>
  <si>
    <t>BT0814807</t>
  </si>
  <si>
    <t>6248_CTW0303_Teacher</t>
  </si>
  <si>
    <t>CTW_0304_641</t>
  </si>
  <si>
    <t>9c:1c:12:ca:a7:51</t>
  </si>
  <si>
    <t>BT0925628</t>
  </si>
  <si>
    <t>1/20</t>
  </si>
  <si>
    <t>CTW_0304_643</t>
  </si>
  <si>
    <t>9c:1c:12:ca:a7:53</t>
  </si>
  <si>
    <t>BT0925630</t>
  </si>
  <si>
    <t>CTW_0304_In-Teacher</t>
  </si>
  <si>
    <t>6c:f3:7f:c1:8c:23</t>
  </si>
  <si>
    <t>BU0001412</t>
  </si>
  <si>
    <t>e8</t>
  </si>
  <si>
    <t>CTW_0305_651</t>
  </si>
  <si>
    <t>ac:a3:1e:c1:71:06</t>
  </si>
  <si>
    <t>CM0057058</t>
  </si>
  <si>
    <t>e43</t>
  </si>
  <si>
    <t>CTW_0305_654</t>
  </si>
  <si>
    <t>9c:1c:12:ca:a6:ce</t>
  </si>
  <si>
    <t>BT0925497</t>
  </si>
  <si>
    <t>1/9</t>
  </si>
  <si>
    <t>CTW_0305_in_teacher-2</t>
  </si>
  <si>
    <t>6c:f3:7f:c5:ce:c0</t>
  </si>
  <si>
    <t>BT0122446</t>
  </si>
  <si>
    <t>CTW_0401_Out-Cooking</t>
  </si>
  <si>
    <t>6c:f3:7f:c0:1a:99</t>
  </si>
  <si>
    <t>BT0006812</t>
  </si>
  <si>
    <t>CTW_0402_521</t>
  </si>
  <si>
    <t>6c:f3:7f:c4:59:5d</t>
  </si>
  <si>
    <t>BT0015648</t>
  </si>
  <si>
    <t>6224_CTW0402_Teacher</t>
  </si>
  <si>
    <t>CTW_0402_out_teacher</t>
  </si>
  <si>
    <t>ac:a3:1e:c1:71:a2</t>
  </si>
  <si>
    <t>CM0057136</t>
  </si>
  <si>
    <t>CTW_0403_532</t>
  </si>
  <si>
    <t>9c:1c:12:ca:a7:07</t>
  </si>
  <si>
    <t>BT0925554</t>
  </si>
  <si>
    <t>6350-P24_CTW0404_Teacher</t>
  </si>
  <si>
    <t>CTW_0403_533</t>
  </si>
  <si>
    <t>9c:1c:12:c9:02:9c</t>
  </si>
  <si>
    <t>BT0814902</t>
  </si>
  <si>
    <t>CTW_0403_534</t>
  </si>
  <si>
    <t>9c:1c:12:c9:01:d9</t>
  </si>
  <si>
    <t>BT0814707</t>
  </si>
  <si>
    <t>1/17</t>
  </si>
  <si>
    <t>CTW_0403_535</t>
  </si>
  <si>
    <t>9c:1c:12:c9:02:84</t>
  </si>
  <si>
    <t>BT0814878</t>
  </si>
  <si>
    <t>1/18</t>
  </si>
  <si>
    <t>CTW_0403_In-Teacher</t>
  </si>
  <si>
    <t>9c:1c:12:c9:01:e7</t>
  </si>
  <si>
    <t>BT0814721</t>
  </si>
  <si>
    <t>CTW_0404_542</t>
  </si>
  <si>
    <t>9c:1c:12:c9:02:7c</t>
  </si>
  <si>
    <t>BT0814870</t>
  </si>
  <si>
    <t>CTW_0404_543</t>
  </si>
  <si>
    <t>9c:1c:12:ca:a6:cc</t>
  </si>
  <si>
    <t>BT0925495</t>
  </si>
  <si>
    <t>1/21</t>
  </si>
  <si>
    <t>CTW_0404_In-Teacher</t>
  </si>
  <si>
    <t>9c:1c:12:c9:01:ff</t>
  </si>
  <si>
    <t>BT0814745</t>
  </si>
  <si>
    <t>1/19</t>
  </si>
  <si>
    <t>CTW_0405_552</t>
  </si>
  <si>
    <t>9c:1c:12:ca:a7:4b</t>
  </si>
  <si>
    <t>BT0925622</t>
  </si>
  <si>
    <t>HUB SMC ภายในห้อง 552</t>
  </si>
  <si>
    <t>CTW_0405_551</t>
  </si>
  <si>
    <t>9c:1c:12:ca:a7:42</t>
  </si>
  <si>
    <t>BT0925613</t>
  </si>
  <si>
    <t>CTW_0502_Out-421</t>
  </si>
  <si>
    <t>9c:1c:12:ca:a7:96</t>
  </si>
  <si>
    <t>BT0925697</t>
  </si>
  <si>
    <t>CTW_0503_431-S</t>
  </si>
  <si>
    <t>ac:a3:1e:c4:83:5a</t>
  </si>
  <si>
    <t>CM0159808</t>
  </si>
  <si>
    <t>1/1</t>
  </si>
  <si>
    <t>CTW_0503_432</t>
  </si>
  <si>
    <t>6c:f3:7f:c4:59:0c</t>
  </si>
  <si>
    <t>BT0015567</t>
  </si>
  <si>
    <t>Switch Dlink Unmanage</t>
  </si>
  <si>
    <t>CTW_0504_441-L</t>
  </si>
  <si>
    <t>ac:a3:1e:c4:71:ec</t>
  </si>
  <si>
    <t>CM0157577</t>
  </si>
  <si>
    <t>6250x2_CTW0504_441-L</t>
  </si>
  <si>
    <t>2/25</t>
  </si>
  <si>
    <t>CTW_0504_442-E</t>
  </si>
  <si>
    <t>18:64:72:cf:1c:33</t>
  </si>
  <si>
    <t>BT0993076</t>
  </si>
  <si>
    <t>TW_0101_Communication-Affairs</t>
  </si>
  <si>
    <t>04:bd:88:c5:49:c8</t>
  </si>
  <si>
    <t>CM0439287</t>
  </si>
  <si>
    <t>6350-P24_TW0101_Genaral</t>
  </si>
  <si>
    <t>TW_0101_dean-office-new</t>
  </si>
  <si>
    <t>9c:1c:12:c9:02:66</t>
  </si>
  <si>
    <t>BT0814848</t>
  </si>
  <si>
    <t>6350-P24_TW0101_Genaral-2</t>
  </si>
  <si>
    <t>TW_0101_General-affair</t>
  </si>
  <si>
    <t>6c:f3:7f:c0:1a:5e</t>
  </si>
  <si>
    <t>BT0006753</t>
  </si>
  <si>
    <t>TW_0102_Finance1</t>
  </si>
  <si>
    <t>38:17:c3:c4:b7:5c</t>
  </si>
  <si>
    <t>CNF8J0TDRZ</t>
  </si>
  <si>
    <t>6350-P24_TW0102_Finance-1</t>
  </si>
  <si>
    <t>TW_0102_Finance2</t>
  </si>
  <si>
    <t>38:17:c3:c4:b7:e6</t>
  </si>
  <si>
    <t>CNF8J0TDV6</t>
  </si>
  <si>
    <t>TW_0102_Student_Develop-2</t>
  </si>
  <si>
    <t>9c:1c:12:ca:a6:fd</t>
  </si>
  <si>
    <t>BT0925544</t>
  </si>
  <si>
    <t>TW_0103_Coffee-Break</t>
  </si>
  <si>
    <t>04:bd:88:c5:49:f4</t>
  </si>
  <si>
    <t>CM0439309</t>
  </si>
  <si>
    <t>6350-P24_TW0103_President</t>
  </si>
  <si>
    <t>TW_0103_meeting-room</t>
  </si>
  <si>
    <t>38:17:c3:c4:b7:a0</t>
  </si>
  <si>
    <t>CNF8J0TDT2</t>
  </si>
  <si>
    <t>TW_0103_Office</t>
  </si>
  <si>
    <t>6c:f3:7f:c4:58:a5</t>
  </si>
  <si>
    <t>BT0015464</t>
  </si>
  <si>
    <t>TW_0104_HR</t>
  </si>
  <si>
    <t>38:17:c3:c4:b6:72</t>
  </si>
  <si>
    <t>CNF8J0TDN6</t>
  </si>
  <si>
    <t>6350-P24_TW0104_HR3</t>
  </si>
  <si>
    <t>TW_0104_Internal-Affair</t>
  </si>
  <si>
    <t>38:17:c3:c4:b7:8e</t>
  </si>
  <si>
    <t>CNF8J0TDSS</t>
  </si>
  <si>
    <t>TW_0104_Meeting-room</t>
  </si>
  <si>
    <t>ac:a3:1e:c4:83:22</t>
  </si>
  <si>
    <t>CM0159780</t>
  </si>
  <si>
    <t>TW_0105_Arts</t>
  </si>
  <si>
    <t>9c:1c:12:ca:a6:e8</t>
  </si>
  <si>
    <t>BT0925523</t>
  </si>
  <si>
    <t>6350-P24_TW0105_Audit</t>
  </si>
  <si>
    <t>TW_0105_Meeting-room</t>
  </si>
  <si>
    <t>ac:a3:1e:c4:83:48</t>
  </si>
  <si>
    <t>CM0159799</t>
  </si>
  <si>
    <t>TW_0105_Plan-division</t>
  </si>
  <si>
    <t>38:17:c3:c4:b7:58</t>
  </si>
  <si>
    <t>CNF8J0TDRX</t>
  </si>
  <si>
    <t>TW_0201_Driver-Room</t>
  </si>
  <si>
    <t>d8:c7:c8:cf:a9:8b</t>
  </si>
  <si>
    <t>BD0076908</t>
  </si>
  <si>
    <t>6450U24_TW0201_Mass</t>
  </si>
  <si>
    <t>1/10</t>
  </si>
  <si>
    <t>TW_0201_Outdoor</t>
  </si>
  <si>
    <t>9c:1c:12:ca:a6:ec</t>
  </si>
  <si>
    <t>BT0925527</t>
  </si>
  <si>
    <t>6400_TW0201_Mass</t>
  </si>
  <si>
    <t>TW_0203_Advertising</t>
  </si>
  <si>
    <t>ac:a3:1e:c1:71:ca</t>
  </si>
  <si>
    <t>CM0057156</t>
  </si>
  <si>
    <t>6250_TW0203_Media-Center</t>
  </si>
  <si>
    <t>1/26</t>
  </si>
  <si>
    <t>TW_0203_Editroom</t>
  </si>
  <si>
    <t>ac:a3:1e:c1:6f:94</t>
  </si>
  <si>
    <t>CM0056873</t>
  </si>
  <si>
    <t>6224_TW0203_Teacher</t>
  </si>
  <si>
    <t>TW_0203_Quality-Office1</t>
  </si>
  <si>
    <t>04:bd:88:c5:49:f8</t>
  </si>
  <si>
    <t>CM0439311</t>
  </si>
  <si>
    <t>6224_TW0203_FL3-2</t>
  </si>
  <si>
    <t>TW_0203_Quality-Office2</t>
  </si>
  <si>
    <t>04:bd:88:c5:49:e8</t>
  </si>
  <si>
    <t>CM0439303</t>
  </si>
  <si>
    <t>TW_0203_Teacher</t>
  </si>
  <si>
    <t>6c:f3:7f:c0:1a:56</t>
  </si>
  <si>
    <t>BT0006745</t>
  </si>
  <si>
    <t>TW_0204_1402-E</t>
  </si>
  <si>
    <t>ac:a3:1e:c1:72:02</t>
  </si>
  <si>
    <t>CM0057184</t>
  </si>
  <si>
    <t>6224_TW0204_FL4</t>
  </si>
  <si>
    <t>TW_0204_1405</t>
  </si>
  <si>
    <t>9c:1c:12:ca:a7:6a</t>
  </si>
  <si>
    <t>BT0925653</t>
  </si>
  <si>
    <t>e22</t>
  </si>
  <si>
    <t>TW_0204_in-1403</t>
  </si>
  <si>
    <t>6c:f3:7f:c0:1a:90</t>
  </si>
  <si>
    <t>BT0006803</t>
  </si>
  <si>
    <t>e23</t>
  </si>
  <si>
    <t>TW_0204_out-1403</t>
  </si>
  <si>
    <t>18:64:72:cf:1c:38</t>
  </si>
  <si>
    <t>BT0993081</t>
  </si>
  <si>
    <t>e20</t>
  </si>
  <si>
    <t>TW_0204_Stairs</t>
  </si>
  <si>
    <t>9c:1c:12:ca:a7:91</t>
  </si>
  <si>
    <t>BT0925692</t>
  </si>
  <si>
    <t>e24</t>
  </si>
  <si>
    <t>TW_0205_1501-L</t>
  </si>
  <si>
    <t>ac:a3:1e:c4:71:8c</t>
  </si>
  <si>
    <t>CM0157529</t>
  </si>
  <si>
    <t>6250x2_TW0205_1501-L</t>
  </si>
  <si>
    <t>2/26</t>
  </si>
  <si>
    <t>TW_0205_1502-S</t>
  </si>
  <si>
    <t>ac:a3:1e:c4:83:38</t>
  </si>
  <si>
    <t>CM0159791</t>
  </si>
  <si>
    <t>8000_TW0205_FL5</t>
  </si>
  <si>
    <t>e17</t>
  </si>
  <si>
    <t>TW_0205_1504-E</t>
  </si>
  <si>
    <t>ac:a3:1e:c1:72:0a</t>
  </si>
  <si>
    <t>CM0057188</t>
  </si>
  <si>
    <t>e19</t>
  </si>
  <si>
    <t>TW_0205_1505</t>
  </si>
  <si>
    <t>6c:f3:7f:c0:1a:7f</t>
  </si>
  <si>
    <t>BT0006786</t>
  </si>
  <si>
    <t>e2</t>
  </si>
  <si>
    <t>TW_0205_Lift</t>
  </si>
  <si>
    <t>04:bd:88:c5:47:90</t>
  </si>
  <si>
    <t>CM0439003</t>
  </si>
  <si>
    <t>e16</t>
  </si>
  <si>
    <t>TW_0205_out-506</t>
  </si>
  <si>
    <t>ac:a3:1e:c1:71:dc</t>
  </si>
  <si>
    <t>CM0057165</t>
  </si>
  <si>
    <t>TW_0205_Radio</t>
  </si>
  <si>
    <t>00:24:6c:cc:c2:56</t>
  </si>
  <si>
    <t>AN0118447</t>
  </si>
  <si>
    <t>6224_TW0205_Radio</t>
  </si>
  <si>
    <t>TW_0205_Teacher</t>
  </si>
  <si>
    <t>00:24:6c:cc:c2:61</t>
  </si>
  <si>
    <t>AN0118458</t>
  </si>
  <si>
    <t>TW_0301_Parking</t>
  </si>
  <si>
    <t>ac:a3:1e:c1:71:e0</t>
  </si>
  <si>
    <t>CM0057167</t>
  </si>
  <si>
    <t>6450_TW0301_Register</t>
  </si>
  <si>
    <t>TW_0302_Student_Develop</t>
  </si>
  <si>
    <t>6c:f3:7f:c5:ce:c1</t>
  </si>
  <si>
    <t>BT0122447</t>
  </si>
  <si>
    <t>6250_TW0302_STDDEV</t>
  </si>
  <si>
    <t>TW_0303.5_Clinic_Tech</t>
  </si>
  <si>
    <t>24:de:c6:c0:00:55</t>
  </si>
  <si>
    <t>BU0035884</t>
  </si>
  <si>
    <t>6250x2_TW0303_Research</t>
  </si>
  <si>
    <t>TW_0303_Research&amp;Develop-E</t>
  </si>
  <si>
    <t>ac:a3:1e:c1:71:e6</t>
  </si>
  <si>
    <t>CM0057170</t>
  </si>
  <si>
    <t>1/25</t>
  </si>
  <si>
    <t>TW_0304_Regis</t>
  </si>
  <si>
    <t>9c:1c:12:ca:a6:e3</t>
  </si>
  <si>
    <t>BT0925518</t>
  </si>
  <si>
    <t>6224_TW0304_Register</t>
  </si>
  <si>
    <t>TW_0304_Regis2</t>
  </si>
  <si>
    <t>6c:f3:7f:c4:59:3f</t>
  </si>
  <si>
    <t>BT0015618</t>
  </si>
  <si>
    <t>TW_0305.5_KM</t>
  </si>
  <si>
    <t>24:de:c6:c0:00:60</t>
  </si>
  <si>
    <t>BU0035895</t>
  </si>
  <si>
    <t>6224_TW0305_KM</t>
  </si>
  <si>
    <t>TW_0305_Regis</t>
  </si>
  <si>
    <t>6c:f3:7f:c4:59:69</t>
  </si>
  <si>
    <t>BT0015660</t>
  </si>
  <si>
    <t>6250_TW0305_Register</t>
  </si>
  <si>
    <t>TW_0502_Studio</t>
  </si>
  <si>
    <t>9c:1c:12:ca:a7:5b</t>
  </si>
  <si>
    <t>BT0925638</t>
  </si>
  <si>
    <t>6450_TW0502_Studio</t>
  </si>
  <si>
    <t>TW_0503_4305</t>
  </si>
  <si>
    <t>9c:1c:12:ca:a7:a0</t>
  </si>
  <si>
    <t>BT0925707</t>
  </si>
  <si>
    <t>TW_0503_out_4303</t>
  </si>
  <si>
    <t>ac:a3:1e:c1:71:da</t>
  </si>
  <si>
    <t>CM0057164</t>
  </si>
  <si>
    <t>TW_0504_out_4403</t>
  </si>
  <si>
    <t>ac:a3:1e:c1:71:c4</t>
  </si>
  <si>
    <t>CM0057153</t>
  </si>
  <si>
    <t>TW_0505_Out-4502</t>
  </si>
  <si>
    <t>04:bd:88:c5:49:d8</t>
  </si>
  <si>
    <t>CM0439295</t>
  </si>
  <si>
    <t>TW_0505_Studio</t>
  </si>
  <si>
    <t>9c:1c:12:ca:a6:da</t>
  </si>
  <si>
    <t>BT0925509</t>
  </si>
  <si>
    <t>TW_0506_4602</t>
  </si>
  <si>
    <t>6c:f3:7f:c0:1a:6f</t>
  </si>
  <si>
    <t>BT0006770</t>
  </si>
  <si>
    <t xml:space="preserve"> 1/26</t>
  </si>
  <si>
    <t>TW_0601_Factory</t>
  </si>
  <si>
    <t>6c:f3:7f:c4:58:f1</t>
  </si>
  <si>
    <t>BT0015540</t>
  </si>
  <si>
    <t>9700_TW0703_Noc</t>
  </si>
  <si>
    <t>2/2</t>
  </si>
  <si>
    <t>TW_0702_05</t>
  </si>
  <si>
    <t>d8:c7:c8:cf:a9:d8</t>
  </si>
  <si>
    <t>BD0076985</t>
  </si>
  <si>
    <t>6350P24_TW0702_Library-3</t>
  </si>
  <si>
    <t>TW_0702_Library1</t>
  </si>
  <si>
    <t>38:17:c3:c4:ae:76</t>
  </si>
  <si>
    <t>CNF8J0TCL7</t>
  </si>
  <si>
    <t>TW_0702_Library2</t>
  </si>
  <si>
    <t>38:17:c3:c4:b6:0c</t>
  </si>
  <si>
    <t>CNF8J0TDLK</t>
  </si>
  <si>
    <t>TW_0702_Library3</t>
  </si>
  <si>
    <t>38:17:c3:c4:b6:2a</t>
  </si>
  <si>
    <t>CNF8J0TDM1</t>
  </si>
  <si>
    <t>TW_0702_Meeting</t>
  </si>
  <si>
    <t>c8:b5:ad:c0:28:38</t>
  </si>
  <si>
    <t>CNCZHMJ34W</t>
  </si>
  <si>
    <t>TW_0703_Discussionroom</t>
  </si>
  <si>
    <t>c8:b5:ad:c1:c8:4a</t>
  </si>
  <si>
    <t>CNDLHMJ2Q5</t>
  </si>
  <si>
    <t>6350P48_TW0703_Self4-1</t>
  </si>
  <si>
    <t>1/47</t>
  </si>
  <si>
    <t>TW_0703_LS1</t>
  </si>
  <si>
    <t>38:17:c3:c4:b6:8a</t>
  </si>
  <si>
    <t>CNF8J0TDNL</t>
  </si>
  <si>
    <t>6350P24_TW0703_Noc-2</t>
  </si>
  <si>
    <t>1/12</t>
  </si>
  <si>
    <t>TW_0703_LS2</t>
  </si>
  <si>
    <t>38:17:c3:c4:b6:84</t>
  </si>
  <si>
    <t>CNF8J0TDNH</t>
  </si>
  <si>
    <t>TW_0703_Macroom</t>
  </si>
  <si>
    <t>c8:b5:ad:c1:c8:4c</t>
  </si>
  <si>
    <t>CNDLHMJ2Q6</t>
  </si>
  <si>
    <t>1/48</t>
  </si>
  <si>
    <t>TW_0703_Nocroom</t>
  </si>
  <si>
    <t>38:17:c3:c4:b6:92</t>
  </si>
  <si>
    <t>CNF8J0TDNQ</t>
  </si>
  <si>
    <t>TW_0703_Self-Office</t>
  </si>
  <si>
    <t>6c:f3:7f:c4:59:19</t>
  </si>
  <si>
    <t>BT0015580</t>
  </si>
  <si>
    <t>TW_0704_Aritoffice</t>
  </si>
  <si>
    <t>38:17:c3:c4:b6:64</t>
  </si>
  <si>
    <t>CNF8J0TDMZ</t>
  </si>
  <si>
    <t>6350P24_TW0704_FL4-2</t>
  </si>
  <si>
    <t>TW_0704_Bigdataroom1</t>
  </si>
  <si>
    <t>38:17:c3:c4:b6:f6</t>
  </si>
  <si>
    <t>CNF8J0TDQB</t>
  </si>
  <si>
    <t>6350-48_TW0704_BigData-2</t>
  </si>
  <si>
    <t>1/46</t>
  </si>
  <si>
    <t>TW_0704_Bigdataroom2</t>
  </si>
  <si>
    <t>38:17:c3:c4:b7:4a</t>
  </si>
  <si>
    <t>CNF8J0TDRP</t>
  </si>
  <si>
    <t>1/44</t>
  </si>
  <si>
    <t>TW_0704_Diningroom</t>
  </si>
  <si>
    <t>c8:b5:ad:c0:28:20</t>
  </si>
  <si>
    <t>CNCZHMJ34H</t>
  </si>
  <si>
    <t>TW_0704_Networkroom</t>
  </si>
  <si>
    <t>38:17:c3:c4:b5:90</t>
  </si>
  <si>
    <t>CNF8J0TDJK</t>
  </si>
  <si>
    <t>6350-48_TW0704_Lab-Cisco</t>
  </si>
  <si>
    <t>TW_0704_Pearson</t>
  </si>
  <si>
    <t>c8:b5:ad:c0:28:10</t>
  </si>
  <si>
    <t>CNCZHMJ347</t>
  </si>
  <si>
    <t>TW_0704_ROOMPROGRAM</t>
  </si>
  <si>
    <t>9c:1c:12:c9:02:6a</t>
  </si>
  <si>
    <t>BT0814852</t>
  </si>
  <si>
    <t>TW_0705_Language</t>
  </si>
  <si>
    <t>d8:c7:c8:cf:a9:bc</t>
  </si>
  <si>
    <t>BD0076957</t>
  </si>
  <si>
    <t>6350P24_TW0705_FL5-2</t>
  </si>
  <si>
    <t>TW_0705_Meeting</t>
  </si>
  <si>
    <t>c8:b5:ad:c1:89:66</t>
  </si>
  <si>
    <t>CND8HMJ40H</t>
  </si>
  <si>
    <t>TW_0705_Stuoffice</t>
  </si>
  <si>
    <t>c8:b5:ad:c0:28:72</t>
  </si>
  <si>
    <t>CNCZHMJ35T</t>
  </si>
  <si>
    <t>TW_0705_stuphoto</t>
  </si>
  <si>
    <t>04:bd:88:c5:49:da</t>
  </si>
  <si>
    <t>CM0439296</t>
  </si>
  <si>
    <t>TW_0705_video-cut-room</t>
  </si>
  <si>
    <t>04:bd:88:c5:4a:2e</t>
  </si>
  <si>
    <t>CM0439338</t>
  </si>
  <si>
    <t>6350_TW0705_FL5-3</t>
  </si>
  <si>
    <t>TW_07G_ Parking</t>
  </si>
  <si>
    <t>9c:1c:12:c9:02:0f</t>
  </si>
  <si>
    <t>BT0814761</t>
  </si>
  <si>
    <t>6350-P48_TW0701_FL1-1</t>
  </si>
  <si>
    <t>TW_0801_in_Glass-room</t>
  </si>
  <si>
    <t>ac:a3:1e:c1:71:80</t>
  </si>
  <si>
    <t>CM0057119</t>
  </si>
  <si>
    <t>8000_TW0802_Control-FL1</t>
  </si>
  <si>
    <t>TW_0802_B203-E</t>
  </si>
  <si>
    <t>18:64:72:cf:1c:24</t>
  </si>
  <si>
    <t>BT0993061</t>
  </si>
  <si>
    <t>TW_0802_B204-L</t>
  </si>
  <si>
    <t>18:64:72:cf:27:79</t>
  </si>
  <si>
    <t>BT0995962</t>
  </si>
  <si>
    <t>6250x2_TW0802_B204-L</t>
  </si>
  <si>
    <t>TW_0802_B205-S</t>
  </si>
  <si>
    <t>24:de:c6:c5:2a:13</t>
  </si>
  <si>
    <t>BT0612492</t>
  </si>
  <si>
    <t>8000_TW0802_Control-FL2</t>
  </si>
  <si>
    <t>e46</t>
  </si>
  <si>
    <t>TW_0802_Inventory</t>
  </si>
  <si>
    <t xml:space="preserve"> 6c:f3:7f:c5:ce:c4</t>
  </si>
  <si>
    <t>BT0122450</t>
  </si>
  <si>
    <t>TW_0802_dean-office</t>
  </si>
  <si>
    <t>ac:a3:1e:c1:70:fc</t>
  </si>
  <si>
    <t>CM0057053</t>
  </si>
  <si>
    <t>e44</t>
  </si>
  <si>
    <t>TW_0802_dean-room</t>
  </si>
  <si>
    <t>ac:a3:1e:c1:71:2a</t>
  </si>
  <si>
    <t>CM0057076</t>
  </si>
  <si>
    <t>e42</t>
  </si>
  <si>
    <t>TW_0802_meeting-room</t>
  </si>
  <si>
    <t>ac:a3:1e:c1:6e:c8</t>
  </si>
  <si>
    <t>CM0056771</t>
  </si>
  <si>
    <t>TW_0802_out_academic</t>
  </si>
  <si>
    <t>ac:a3:1e:c1:71:7c</t>
  </si>
  <si>
    <t>CM0057117</t>
  </si>
  <si>
    <t>e45</t>
  </si>
  <si>
    <t>TW_0803_A309</t>
  </si>
  <si>
    <t>c8:b5:ad:c0:29:1c</t>
  </si>
  <si>
    <t>CNCZHMJ38K</t>
  </si>
  <si>
    <t>8000_TW0803_FL3</t>
  </si>
  <si>
    <t xml:space="preserve"> e47</t>
  </si>
  <si>
    <t>TW_0803_in_A305</t>
  </si>
  <si>
    <t>ac:a3:1e:c1:71:36</t>
  </si>
  <si>
    <t>CM0057082</t>
  </si>
  <si>
    <t>TW_0803_in_B304-E</t>
  </si>
  <si>
    <t>ac:a3:1e:c1:72:04</t>
  </si>
  <si>
    <t>CM0057185</t>
  </si>
  <si>
    <t xml:space="preserve">e48 </t>
  </si>
  <si>
    <t>TW_0803_in_B306-E</t>
  </si>
  <si>
    <t>ac:a3:1e:c1:71:ba</t>
  </si>
  <si>
    <t>CM0057148</t>
  </si>
  <si>
    <t>e41</t>
  </si>
  <si>
    <t>TW_0803_out_A302</t>
  </si>
  <si>
    <t>ac:a3:1e:c1:70:9c</t>
  </si>
  <si>
    <t>CM0057005</t>
  </si>
  <si>
    <t>TW_0803_out_A311</t>
  </si>
  <si>
    <t>ac:a3:1e:c1:6e:cc</t>
  </si>
  <si>
    <t>CM0056773</t>
  </si>
  <si>
    <t>TW_0803_out_B303</t>
  </si>
  <si>
    <t>ac:a3:1e:c1:71:04</t>
  </si>
  <si>
    <t>CM0057057</t>
  </si>
  <si>
    <t xml:space="preserve">e44    </t>
  </si>
  <si>
    <t>TW_0803_Teacherroom</t>
  </si>
  <si>
    <t>24:de:c6:c0:00:80</t>
  </si>
  <si>
    <t>BU0035927</t>
  </si>
  <si>
    <t>TW_0804_A405</t>
  </si>
  <si>
    <t>c8:b5:ad:c0:29:b8</t>
  </si>
  <si>
    <t>CNCZHMJ3C2</t>
  </si>
  <si>
    <t>8000_TW0804_FL4</t>
  </si>
  <si>
    <t>TW_0804_A410</t>
  </si>
  <si>
    <t>c8:b5:ad:c0:29:ec</t>
  </si>
  <si>
    <t>CNCZHMJ3CX</t>
  </si>
  <si>
    <t>TW_0804_lift_teacher</t>
  </si>
  <si>
    <t>ac:a3:1e:c1:71:8c</t>
  </si>
  <si>
    <t>CM0057125</t>
  </si>
  <si>
    <t>e38</t>
  </si>
  <si>
    <t>TW_0804_out_A403</t>
  </si>
  <si>
    <t>ac:a3:1e:c1:70:46</t>
  </si>
  <si>
    <t>CM0056962</t>
  </si>
  <si>
    <t>e37</t>
  </si>
  <si>
    <t>TW_0804_out_A413</t>
  </si>
  <si>
    <t>ac:a3:1e:c1:71:9c</t>
  </si>
  <si>
    <t>CM0057133</t>
  </si>
  <si>
    <t>e39</t>
  </si>
  <si>
    <t>TW_0804_Out_B401</t>
  </si>
  <si>
    <t>c8:b5:ad:c0:29:02</t>
  </si>
  <si>
    <t>CNCZHMJ384</t>
  </si>
  <si>
    <t>TW_0804_out_B405</t>
  </si>
  <si>
    <t>ac:a3:1e:c1:71:b2</t>
  </si>
  <si>
    <t>CM0057144</t>
  </si>
  <si>
    <t xml:space="preserve">e40 </t>
  </si>
  <si>
    <t>TW_0805_out_A508</t>
  </si>
  <si>
    <t>ac:a3:1e:c1:70:48</t>
  </si>
  <si>
    <t>CM0056963</t>
  </si>
  <si>
    <t>8000_TW0805_FL5</t>
  </si>
  <si>
    <t>e48</t>
  </si>
  <si>
    <t>TW_0805_out_A511</t>
  </si>
  <si>
    <t>ac:a3:1e:c1:6b:f6</t>
  </si>
  <si>
    <t>CM0056410</t>
  </si>
  <si>
    <t xml:space="preserve">e47  </t>
  </si>
  <si>
    <t>TW_0805_out_B502</t>
  </si>
  <si>
    <t>ac:a3:1e:c1:71:6a</t>
  </si>
  <si>
    <t>CM0057108</t>
  </si>
  <si>
    <t>TW_0805_out_teacher</t>
  </si>
  <si>
    <t>ac:a3:1e:c1:71:9a</t>
  </si>
  <si>
    <t>CM0057132</t>
  </si>
  <si>
    <t xml:space="preserve">e46 </t>
  </si>
  <si>
    <t>Port 100</t>
  </si>
  <si>
    <t>Port 1000</t>
  </si>
  <si>
    <t>รวม</t>
  </si>
  <si>
    <t>TW_0805_Teacherroom</t>
  </si>
  <si>
    <t>9c:1c:12:c9:02:71</t>
  </si>
  <si>
    <t>BT0814859</t>
  </si>
  <si>
    <t>TW_0806_ in_lecture-theatre-2</t>
  </si>
  <si>
    <t>ac:a3:1e:c1:6f:ce</t>
  </si>
  <si>
    <t>CM0056902</t>
  </si>
  <si>
    <t>6450_TW0806_FL6</t>
  </si>
  <si>
    <t>TW_0806_in_A601</t>
  </si>
  <si>
    <t>ac:a3:1e:c1:71:c6</t>
  </si>
  <si>
    <t>CM0057154</t>
  </si>
  <si>
    <t>TW_0806_in_A603</t>
  </si>
  <si>
    <t>ac:a3:1e:c1:71:6c</t>
  </si>
  <si>
    <t>CM0057109</t>
  </si>
  <si>
    <t>TW_0806_in_lecture-theatre-1</t>
  </si>
  <si>
    <t>ac:a3:1e:c1:6e:26</t>
  </si>
  <si>
    <t>CM0056690</t>
  </si>
  <si>
    <t>จำวน ทั้งหมด</t>
  </si>
  <si>
    <t>จำนวนAP Port 100</t>
  </si>
  <si>
    <t>Switch ที่ มี AP ต่อด้วย Port 100</t>
  </si>
  <si>
    <t>จำนวน AP</t>
  </si>
  <si>
    <t>ลำดับ</t>
  </si>
  <si>
    <t>OAW-AP 92</t>
  </si>
  <si>
    <t>BCC_0101_2102</t>
  </si>
  <si>
    <t>9c:1c:12:c9:02:62</t>
  </si>
  <si>
    <t>BT0814844</t>
  </si>
  <si>
    <t>6224_BCC0101_FinanceTeacher</t>
  </si>
  <si>
    <t>BCC_0101_2106</t>
  </si>
  <si>
    <t>9c:1c:12:c9:01:d6</t>
  </si>
  <si>
    <t>BT0814704</t>
  </si>
  <si>
    <t>6224_BCC0101_TeacherENG2106</t>
  </si>
  <si>
    <t>BCC_0101_FinanceOffice</t>
  </si>
  <si>
    <t>6c:f3:7f:c4:58:b8</t>
  </si>
  <si>
    <t>BT0015483</t>
  </si>
  <si>
    <t>6250_BCC0101_Finance</t>
  </si>
  <si>
    <t>BCC_0101_Information</t>
  </si>
  <si>
    <t>d8:c7:c8:cf:a9:8f</t>
  </si>
  <si>
    <t>BD0076912</t>
  </si>
  <si>
    <t>6224_BCC0101_Regis</t>
  </si>
  <si>
    <t>BCC_0101_Out-FoodCourt</t>
  </si>
  <si>
    <t>9c:1c:12:c9:01:fd</t>
  </si>
  <si>
    <t>BT0814743</t>
  </si>
  <si>
    <t>BCC_0101_Techno</t>
  </si>
  <si>
    <t>00:24:6c:cc:42:92</t>
  </si>
  <si>
    <t>AN0084239</t>
  </si>
  <si>
    <t>6224_BCC0102_MGTRoom</t>
  </si>
  <si>
    <t>Bcc_0102_2201</t>
  </si>
  <si>
    <t>04:bd:88:c5:4a:a8</t>
  </si>
  <si>
    <t>CM0439399</t>
  </si>
  <si>
    <t>6224_BCC0102_Lecture2201</t>
  </si>
  <si>
    <t>แก้แล้ว</t>
  </si>
  <si>
    <t>Bcc_0102_2203</t>
  </si>
  <si>
    <t>04:bd:88:c5:4a:a4</t>
  </si>
  <si>
    <t>CM0439397</t>
  </si>
  <si>
    <t>BCC_0102_2206</t>
  </si>
  <si>
    <t>6c:f3:7f:c4:59:8e</t>
  </si>
  <si>
    <t>BT0015697</t>
  </si>
  <si>
    <t>BCC_0102_2211</t>
  </si>
  <si>
    <t>38:17:c3:c4:c2:8e</t>
  </si>
  <si>
    <t>CNF8J0TG86</t>
  </si>
  <si>
    <t>6224_0102_PrintRoom</t>
  </si>
  <si>
    <t>Bcc_0102_2213</t>
  </si>
  <si>
    <t>04:bd:88:c5:4a:96</t>
  </si>
  <si>
    <t>CM0439390</t>
  </si>
  <si>
    <t>6224_BCC0102_Pinkroom2214</t>
  </si>
  <si>
    <t>BCC_0102_2216</t>
  </si>
  <si>
    <t>9c:1c:12:c9:02:1d</t>
  </si>
  <si>
    <t>BT0814775</t>
  </si>
  <si>
    <t>BCC_0102_Out-2219</t>
  </si>
  <si>
    <t>ac:a3:1e:c1:fa:40</t>
  </si>
  <si>
    <t>CM0070623</t>
  </si>
  <si>
    <t>BCC_0103_2302</t>
  </si>
  <si>
    <t>6c:f3:7f:c4:59:7b</t>
  </si>
  <si>
    <t>BT0015678</t>
  </si>
  <si>
    <t>CiscoSf300-0103-L</t>
  </si>
  <si>
    <t>gi2</t>
  </si>
  <si>
    <t>BCC_0103_2306</t>
  </si>
  <si>
    <t>38:17:c3:c4:ba:46</t>
  </si>
  <si>
    <t>CNF8J0TF50</t>
  </si>
  <si>
    <t>gi4</t>
  </si>
  <si>
    <t>BCC_0103_2309</t>
  </si>
  <si>
    <t>04:bd:88:c5:2f:ae</t>
  </si>
  <si>
    <t>CM0435946</t>
  </si>
  <si>
    <t>6224_BCC0103_2310</t>
  </si>
  <si>
    <t>BCC_0103_2312</t>
  </si>
  <si>
    <t>9c:1c:12:c9:01:e5</t>
  </si>
  <si>
    <t>BT0814719</t>
  </si>
  <si>
    <t>BCC_0103_2312-E</t>
  </si>
  <si>
    <t>ac:a3:1e:c1:6f:96</t>
  </si>
  <si>
    <t>CM0056874</t>
  </si>
  <si>
    <t>e7</t>
  </si>
  <si>
    <t>BCC_0103_2313-E</t>
  </si>
  <si>
    <t>ac:a3:1e:c1:6f:b6</t>
  </si>
  <si>
    <t>CM0056890</t>
  </si>
  <si>
    <t>BCC_0104_2404</t>
  </si>
  <si>
    <t>6c:f3:7f:c4:59:a5</t>
  </si>
  <si>
    <t>BT0015720</t>
  </si>
  <si>
    <t>6224_BCC0104_Lab2404-1</t>
  </si>
  <si>
    <t>BCC_0104_Out-2402</t>
  </si>
  <si>
    <t>ac:a3:1e:c1:85:40</t>
  </si>
  <si>
    <t>CM0059647</t>
  </si>
  <si>
    <t>6250x2_BCC0104_Lab2402</t>
  </si>
  <si>
    <t>BCC_0402_7202</t>
  </si>
  <si>
    <t>38:17:c3:c4:c2:8c</t>
  </si>
  <si>
    <t>CNF8J0TG85</t>
  </si>
  <si>
    <t>6450_BCC0402_Teach7201</t>
  </si>
  <si>
    <t>BCC_0402_7207</t>
  </si>
  <si>
    <t>38:17:c3:c4:c2:88</t>
  </si>
  <si>
    <t>CNF8J0TG83</t>
  </si>
  <si>
    <t>BCC_0402_Center</t>
  </si>
  <si>
    <t>38:17:c3:c4:c2:32</t>
  </si>
  <si>
    <t>CNF8J0TG6Q</t>
  </si>
  <si>
    <t>BCC_0402_Teacher</t>
  </si>
  <si>
    <t>00:24:6c:cc:c2:63</t>
  </si>
  <si>
    <t>AN0118460</t>
  </si>
  <si>
    <t>BCC_0403_7302</t>
  </si>
  <si>
    <t>ac:a3:1e:c1:71:f0</t>
  </si>
  <si>
    <t>CM0057175</t>
  </si>
  <si>
    <t>6350_BCC0403_TeacherRoom7301</t>
  </si>
  <si>
    <t>BCC_0403_7303</t>
  </si>
  <si>
    <t>38:17:c3:c4:c2:86</t>
  </si>
  <si>
    <t>CNF8J0TG82</t>
  </si>
  <si>
    <t>BCC_0403_7306</t>
  </si>
  <si>
    <t>38:17:c3:c4:b7:cc</t>
  </si>
  <si>
    <t>CNF8J0TDTS</t>
  </si>
  <si>
    <t>BCC_0403_7307</t>
  </si>
  <si>
    <t>38:17:c3:c4:c2:8a</t>
  </si>
  <si>
    <t>CNF8J0TG84</t>
  </si>
  <si>
    <t>BCC_0403_Center</t>
  </si>
  <si>
    <t>6c:f3:7f:c4:58:ab</t>
  </si>
  <si>
    <t>BT0015470</t>
  </si>
  <si>
    <t>BCC_0403_Teacher</t>
  </si>
  <si>
    <t>00:24:6c:cc:c2:68</t>
  </si>
  <si>
    <t>AN0118465</t>
  </si>
  <si>
    <t>BCC_0404_7405</t>
  </si>
  <si>
    <t>38:17:c3:c4:c2:80</t>
  </si>
  <si>
    <t>CNF8J0TG7Z</t>
  </si>
  <si>
    <t>6224_BCC0404_Teach7401</t>
  </si>
  <si>
    <t>BCC_0404_7406</t>
  </si>
  <si>
    <t>ac:a3:1e:c4:70:60</t>
  </si>
  <si>
    <t>CM0157379</t>
  </si>
  <si>
    <t>BCC_0404_Center</t>
  </si>
  <si>
    <t>6c:f3:7f:c4:59:63</t>
  </si>
  <si>
    <t>BT0015654</t>
  </si>
  <si>
    <t>BCC_0404_Teacher-E</t>
  </si>
  <si>
    <t>ac:a3:1e:c1:71:a0</t>
  </si>
  <si>
    <t>CM0057135</t>
  </si>
  <si>
    <t>BCC_0405_7504</t>
  </si>
  <si>
    <t>38:17:c3:c3:9c:32</t>
  </si>
  <si>
    <t>CNF3J0T75N</t>
  </si>
  <si>
    <t>6450_BCC0405_Teach7501</t>
  </si>
  <si>
    <t>BCC_0405_7506</t>
  </si>
  <si>
    <t>38:17:c3:c3:9d:02</t>
  </si>
  <si>
    <t>CNF3J0T790</t>
  </si>
  <si>
    <t>BCC_0405_Center</t>
  </si>
  <si>
    <t>38:17:c3:c3:9d:4c</t>
  </si>
  <si>
    <t>CNF3J0T7B6</t>
  </si>
  <si>
    <t>BCC_0405_Teacher</t>
  </si>
  <si>
    <t>00:24:6c:cc:c2:16</t>
  </si>
  <si>
    <t>AN0118383</t>
  </si>
  <si>
    <t>BCC_0406_MeetingRoom1</t>
  </si>
  <si>
    <t>9c:1c:12:c9:02:0b</t>
  </si>
  <si>
    <t>BT0814757</t>
  </si>
  <si>
    <t>BCC_0406_MeetingRoom2</t>
  </si>
  <si>
    <t>9c:1c:12:c9:02:0e</t>
  </si>
  <si>
    <t>BT0814760</t>
  </si>
  <si>
    <t>BCC_0602_E-self1</t>
  </si>
  <si>
    <t>ac:a3:1e:c1:71:84</t>
  </si>
  <si>
    <t>CM0057121</t>
  </si>
  <si>
    <t>6350P24_BCC0602_Selfl</t>
  </si>
  <si>
    <t>BCC_0602_Noc</t>
  </si>
  <si>
    <t>6c:f3:7f:c4:59:d6</t>
  </si>
  <si>
    <t>BT0015769</t>
  </si>
  <si>
    <t>6450_BCC602_Noc</t>
  </si>
  <si>
    <t>BCC_0602_OfficeLibrary-E</t>
  </si>
  <si>
    <t>ac:a3:1e:c1:71:28</t>
  </si>
  <si>
    <t>CM0057075</t>
  </si>
  <si>
    <t>3Com_0602_Library</t>
  </si>
  <si>
    <t>BCC_0603_302</t>
  </si>
  <si>
    <t>38:17:c3:c3:9d:54</t>
  </si>
  <si>
    <t>CNF3J0T7BB</t>
  </si>
  <si>
    <t>6248+6248_BCC0603_StudentAffair</t>
  </si>
  <si>
    <t>BCC_0603_304</t>
  </si>
  <si>
    <t>9c:1c:12:ca:a7:2b</t>
  </si>
  <si>
    <t>BT0925590</t>
  </si>
  <si>
    <t>2/g2</t>
  </si>
  <si>
    <t>Bcc_0603_Dean</t>
  </si>
  <si>
    <t>04:bd:88:c5:4a:98</t>
  </si>
  <si>
    <t>CM0439391</t>
  </si>
  <si>
    <t>6250x2_BCC0603_LanguageHub</t>
  </si>
  <si>
    <t>2/22</t>
  </si>
  <si>
    <t>BCC_0603_Dean_room</t>
  </si>
  <si>
    <t>70:3a:0e:c8:0f:58</t>
  </si>
  <si>
    <t>CNBTHMJ1JP</t>
  </si>
  <si>
    <t>Hub</t>
  </si>
  <si>
    <t>BCC_0603_in-L311</t>
  </si>
  <si>
    <t>ac:a3:1e:c1:fa:2c</t>
  </si>
  <si>
    <t>CM0070613</t>
  </si>
  <si>
    <t>Bcc_0603_L306</t>
  </si>
  <si>
    <t>34:fc:b9:c3:87:f0</t>
  </si>
  <si>
    <t>CNCMHMJB2G</t>
  </si>
  <si>
    <t>2/24</t>
  </si>
  <si>
    <t>BCC_0603_L308-L</t>
  </si>
  <si>
    <t>38:17:c3:c3:9d:38</t>
  </si>
  <si>
    <t>CNF3J0T79W</t>
  </si>
  <si>
    <t>Bcc_0603_MBA-Office</t>
  </si>
  <si>
    <t>04:bd:88:c5:4a:9e</t>
  </si>
  <si>
    <t>CM0439394</t>
  </si>
  <si>
    <t>2/23</t>
  </si>
  <si>
    <t>BCC_0702_208</t>
  </si>
  <si>
    <t>38:17:c3:c3:9d:34</t>
  </si>
  <si>
    <t>CNF3J0T79T</t>
  </si>
  <si>
    <t>6224_BCC0702_MiniStudio</t>
  </si>
  <si>
    <t>BCC_0702_Old-Studio</t>
  </si>
  <si>
    <t>b0:b8:67:c9:ab:0c</t>
  </si>
  <si>
    <t>CNGHJSSJ91</t>
  </si>
  <si>
    <t>Dlink1501</t>
  </si>
  <si>
    <t>10</t>
  </si>
  <si>
    <t>BCC_0702_Out-Meeting</t>
  </si>
  <si>
    <t>6c:f3:7f:c4:59:da</t>
  </si>
  <si>
    <t>BT0015773</t>
  </si>
  <si>
    <t>6224_BCC0702_ControlRoom</t>
  </si>
  <si>
    <t>BCC_0702_R203-S</t>
  </si>
  <si>
    <t>24:de:c6:c5:29:a1</t>
  </si>
  <si>
    <t>BT0612378</t>
  </si>
  <si>
    <t>6248_BCC0702_StudioOffice</t>
  </si>
  <si>
    <t>BCC_0702_R204-E</t>
  </si>
  <si>
    <t>18:64:72:cf:1b:ab</t>
  </si>
  <si>
    <t>BT0992940</t>
  </si>
  <si>
    <t>BCC_0702_Teacher-Gym</t>
  </si>
  <si>
    <t>00:24:6c:cc:c2:65</t>
  </si>
  <si>
    <t>AN0118462</t>
  </si>
  <si>
    <t>6224_BCC0702_Gymnasium</t>
  </si>
  <si>
    <t>Bcc_1101_ballroom01</t>
  </si>
  <si>
    <t>c8:b5:ad:c1:c9:76</t>
  </si>
  <si>
    <t>CNDLHMJ2W0</t>
  </si>
  <si>
    <t>6350_BCC1101_FL1</t>
  </si>
  <si>
    <t>Bcc_1101_ballroom02</t>
  </si>
  <si>
    <t>c8:b5:ad:c1:c0:f2</t>
  </si>
  <si>
    <t>CNDLHMJ1QV</t>
  </si>
  <si>
    <t>Bcc_1101_lobby</t>
  </si>
  <si>
    <t>c8:b5:ad:c1:bf:7c</t>
  </si>
  <si>
    <t>CNDLHMJ1JT</t>
  </si>
  <si>
    <t>Bcc_1101_student-affair</t>
  </si>
  <si>
    <t>9c:1c:12:ca:a7:56</t>
  </si>
  <si>
    <t>BT0925633</t>
  </si>
  <si>
    <t>Bcc_1102_hadicap</t>
  </si>
  <si>
    <t>c8:b5:ad:c1:c0:b4</t>
  </si>
  <si>
    <t>CNDLHMJ1PV</t>
  </si>
  <si>
    <t>6350P24_BCC1101_FL1</t>
  </si>
  <si>
    <t>Bcc_1102_walkwaycenter</t>
  </si>
  <si>
    <t>c8:b5:ad:c1:c1:50</t>
  </si>
  <si>
    <t>CNDLHMJ1SC</t>
  </si>
  <si>
    <t>Bcc_1102_walkwaylift1</t>
  </si>
  <si>
    <t>c8:b5:ad:c1:c0:aa</t>
  </si>
  <si>
    <t>CNDLHMJ1PP</t>
  </si>
  <si>
    <t>Bcc_1102_walkwaylift2</t>
  </si>
  <si>
    <t>c8:b5:ad:c1:c1:1a</t>
  </si>
  <si>
    <t>CNDLHMJ1RH</t>
  </si>
  <si>
    <t>Bcc_1102_walkwaylift201</t>
  </si>
  <si>
    <t>c8:b5:ad:c1:bf:d2</t>
  </si>
  <si>
    <t>CNDLHMJ1L6</t>
  </si>
  <si>
    <t>Bcc_1102_walkwaylift202</t>
  </si>
  <si>
    <t>c8:b5:ad:c1:c1:1c</t>
  </si>
  <si>
    <t>CNDLHMJ1RJ</t>
  </si>
  <si>
    <t>Bcc_1103_fireexit</t>
  </si>
  <si>
    <t>c8:b5:ad:c1:c0:5e</t>
  </si>
  <si>
    <t>CNDLHMJ1NG</t>
  </si>
  <si>
    <t>6350P24_BCC1102_f13</t>
  </si>
  <si>
    <t>Bcc_1103_hadicap</t>
  </si>
  <si>
    <t>c8:b5:ad:c1:c1:4a</t>
  </si>
  <si>
    <t>CNDLHMJ1S8</t>
  </si>
  <si>
    <t>Bcc_1103_lift</t>
  </si>
  <si>
    <t>c8:b5:ad:c1:c0:d6</t>
  </si>
  <si>
    <t>CNDLHMJ1QD</t>
  </si>
  <si>
    <t>Bcc_1103_Teacherroom</t>
  </si>
  <si>
    <t>9c:1c:12:ca:a7:40</t>
  </si>
  <si>
    <t>BT0925611</t>
  </si>
  <si>
    <t>Bcc_1201_In-Classroom</t>
  </si>
  <si>
    <t>OAW-AP204</t>
  </si>
  <si>
    <t>94:b4:0f:cc:0f:22</t>
  </si>
  <si>
    <t>CM0207076</t>
  </si>
  <si>
    <t>6250_BCC1201_floor1</t>
  </si>
  <si>
    <t>Bcc_1201_Out-Bakery</t>
  </si>
  <si>
    <t>94:b4:0f:cc:0f:42</t>
  </si>
  <si>
    <t>CM0207092</t>
  </si>
  <si>
    <t>Bcc_1202_Walkway</t>
  </si>
  <si>
    <t>Bcc_1202_In-RoomHotel</t>
  </si>
  <si>
    <t>94:b4:0f:cc:0f:ba</t>
  </si>
  <si>
    <t>CM0207152</t>
  </si>
  <si>
    <t>6250_BCC1202_Teacher</t>
  </si>
  <si>
    <t>Bcc_1202_Labcom</t>
  </si>
  <si>
    <t>94:b4:0f:cc:0f:34</t>
  </si>
  <si>
    <t>CM0207085</t>
  </si>
  <si>
    <t>Bcc_1202_Teacher</t>
  </si>
  <si>
    <t>94:b4:0f:cc:0f:b2</t>
  </si>
  <si>
    <t>CM0207148</t>
  </si>
  <si>
    <t>Bcc_1203_Lecture1</t>
  </si>
  <si>
    <t>94:b4:0f:cc:0f:2e</t>
  </si>
  <si>
    <t>CM0207082</t>
  </si>
  <si>
    <t>6250_BCC1203_floor3</t>
  </si>
  <si>
    <t>Bcc_1203_Lecture2</t>
  </si>
  <si>
    <t>94:b4:0f:cc:0f:8a</t>
  </si>
  <si>
    <t>CM0207128</t>
  </si>
  <si>
    <t>Bcc_1204_Lecture1</t>
  </si>
  <si>
    <t>94:b4:0f:cc:0f:44</t>
  </si>
  <si>
    <t>CM0207093</t>
  </si>
  <si>
    <t>Bcc_1204_Lecture2</t>
  </si>
  <si>
    <t>94:b4:0f:cc:0f:bc</t>
  </si>
  <si>
    <t>CM0207153</t>
  </si>
  <si>
    <t>BCC_1205_China</t>
  </si>
  <si>
    <t>6c:f3:7f:c1:8c:22</t>
  </si>
  <si>
    <t>BU0001411</t>
  </si>
  <si>
    <t>BCC_1502_In-121</t>
  </si>
  <si>
    <t>ac:a3:1e:c1:f9:34</t>
  </si>
  <si>
    <t>CM0070489</t>
  </si>
  <si>
    <t>6224_CKU1503_Library</t>
  </si>
  <si>
    <t>BCC_1503_Library</t>
  </si>
  <si>
    <t>d8:c7:c8:cf:a9:eb</t>
  </si>
  <si>
    <t>BD0077004</t>
  </si>
  <si>
    <t>e14</t>
  </si>
  <si>
    <t>BCC_1504_Design</t>
  </si>
  <si>
    <t>04:bd:88:c5:4a:ac</t>
  </si>
  <si>
    <t>CM0439401</t>
  </si>
  <si>
    <t>BCC_1504_Teacher</t>
  </si>
  <si>
    <t>d8:c7:c8:cf:aa:1d</t>
  </si>
  <si>
    <t>BD0077054</t>
  </si>
  <si>
    <t>BCC_1601_212</t>
  </si>
  <si>
    <t>9c:1c:12:c9:02:9a</t>
  </si>
  <si>
    <t>BT0814900</t>
  </si>
  <si>
    <t>6450_CKU1602_Academ</t>
  </si>
  <si>
    <t>Bcc_1602_Academic</t>
  </si>
  <si>
    <t>04:bd:88:c5:4a:e6</t>
  </si>
  <si>
    <t>CM0439430</t>
  </si>
  <si>
    <t>BCC_1602_Out-DeanRoom</t>
  </si>
  <si>
    <t>ac:a3:1e:c1:85:52</t>
  </si>
  <si>
    <t>CM0059656</t>
  </si>
  <si>
    <t>Bcc_1602_Out-Finance</t>
  </si>
  <si>
    <t>04:bd:88:c5:4a:fa</t>
  </si>
  <si>
    <t>CM0439440</t>
  </si>
  <si>
    <t>BCC_1603-Out-234</t>
  </si>
  <si>
    <t>ac:a3:1e:c1:f1:52</t>
  </si>
  <si>
    <t>CM0069480</t>
  </si>
  <si>
    <t>BCC_1603_231</t>
  </si>
  <si>
    <t>9c:1c:12:c9:02:93</t>
  </si>
  <si>
    <t>BT0814893</t>
  </si>
  <si>
    <t>BCC_1604_241-L</t>
  </si>
  <si>
    <t>ac:a3:1e:c4:83:52</t>
  </si>
  <si>
    <t>CM0159804</t>
  </si>
  <si>
    <t>6250x3_CKU1704_241-L</t>
  </si>
  <si>
    <t>3/20</t>
  </si>
  <si>
    <t>BCC_1604_242-E</t>
  </si>
  <si>
    <t>ac:a3:1e:c1:72:0c</t>
  </si>
  <si>
    <t>CM0057189</t>
  </si>
  <si>
    <t>3/26</t>
  </si>
  <si>
    <t>BCC_1604_243-E</t>
  </si>
  <si>
    <t>ac:a3:1e:c4:71:44</t>
  </si>
  <si>
    <t>CM0157493</t>
  </si>
  <si>
    <t>BCC_1604_244-E</t>
  </si>
  <si>
    <t>18:64:72:cf:1c:2a</t>
  </si>
  <si>
    <t>BT0993067</t>
  </si>
  <si>
    <t>BCC_1701_Selffashion</t>
  </si>
  <si>
    <t>04:bd:88:c5:4a:fe</t>
  </si>
  <si>
    <t>CM0439442</t>
  </si>
  <si>
    <t>6224_CKU1701_Selffashion</t>
  </si>
  <si>
    <t>BCC_1702_Meeting</t>
  </si>
  <si>
    <t>6c:f3:7f:c4:59:df</t>
  </si>
  <si>
    <t>BT0015778</t>
  </si>
  <si>
    <t>6850_CKU1702_StudentAffair</t>
  </si>
  <si>
    <t>BCC_1702_Out-Teacher</t>
  </si>
  <si>
    <t>ac:a3:1e:c1:f9:10</t>
  </si>
  <si>
    <t>CM0070471</t>
  </si>
  <si>
    <t>BCC_1703_Out-332</t>
  </si>
  <si>
    <t>ac:a3:1e:c1:82:58</t>
  </si>
  <si>
    <t>CM0059275</t>
  </si>
  <si>
    <t>6250_CKU1705_Room353</t>
  </si>
  <si>
    <t>BCC_1704_341</t>
  </si>
  <si>
    <t>6c:f3:7f:c4:59:d3</t>
  </si>
  <si>
    <t>BT0015766</t>
  </si>
  <si>
    <t>BCC_1704_Out-343</t>
  </si>
  <si>
    <t>ac:a3:1e:c1:fa:7a</t>
  </si>
  <si>
    <t>CM0070652</t>
  </si>
  <si>
    <t>BCC_1705_Out-353</t>
  </si>
  <si>
    <t>ac:a3:1e:c1:81:d6</t>
  </si>
  <si>
    <t>CM0059210</t>
  </si>
  <si>
    <t>BCC_1706_Out-362</t>
  </si>
  <si>
    <t>ac:a3:1e:c1:f9:4a</t>
  </si>
  <si>
    <t>CM0070500</t>
  </si>
  <si>
    <t>BCC_1802_Center</t>
  </si>
  <si>
    <t>38:17:c3:c3:9d:0e</t>
  </si>
  <si>
    <t>CNF3J0T796</t>
  </si>
  <si>
    <t>6250x2_CKU1802_office</t>
  </si>
  <si>
    <t>BCC_1803_Center</t>
  </si>
  <si>
    <t>38:17:c3:c3:9d:12</t>
  </si>
  <si>
    <t>CNF3J0T798</t>
  </si>
  <si>
    <t>BCC_1804_Center</t>
  </si>
  <si>
    <t>38:17:c3:c3:9c:5a</t>
  </si>
  <si>
    <t>CNF3J0T769</t>
  </si>
  <si>
    <t>BCC_1804_444-S</t>
  </si>
  <si>
    <t>ac:a3:1e:c1:6c:18</t>
  </si>
  <si>
    <t>CM0056427</t>
  </si>
  <si>
    <t>port 100</t>
  </si>
  <si>
    <t>port 1000</t>
  </si>
  <si>
    <t>BCC_1602_221</t>
  </si>
  <si>
    <t>6c:f3:7f:c5:ce:c2</t>
  </si>
  <si>
    <t>BT0122448</t>
  </si>
  <si>
    <t>BCC_1602_In-Deanroom</t>
  </si>
  <si>
    <t>c8:b5:ad:c0:28:8a</t>
  </si>
  <si>
    <t>CNCZHMJ366</t>
  </si>
  <si>
    <t>6450_CKU1602_Academic</t>
  </si>
  <si>
    <t>จำนวน ทั้งหมด</t>
  </si>
  <si>
    <t>ลำดับที่</t>
  </si>
  <si>
    <t>NBK_0101_KM-E</t>
  </si>
  <si>
    <t>ac:a3:1e:c1:71:3a</t>
  </si>
  <si>
    <t>CM0057084</t>
  </si>
  <si>
    <t>6250_NBK0101_Regis</t>
  </si>
  <si>
    <t>NBK_0102_academic</t>
  </si>
  <si>
    <t>ac:a3:1e:c1:85:42</t>
  </si>
  <si>
    <t>CM0059648</t>
  </si>
  <si>
    <t>6250x3_NBK0102_Reg</t>
  </si>
  <si>
    <t>NBK_0102_Finance-E</t>
  </si>
  <si>
    <t>ac:a3:1e:c1:70:be</t>
  </si>
  <si>
    <t>CM0057022</t>
  </si>
  <si>
    <t>NBK_0202_Meeting</t>
  </si>
  <si>
    <t>d8:c7:c8:cf:a9:d9</t>
  </si>
  <si>
    <t>BD0076986</t>
  </si>
  <si>
    <t>6224_NBK0202_SenateTeacher</t>
  </si>
  <si>
    <t>NBK_0302_Self1-E</t>
  </si>
  <si>
    <t>38:17:c3:c4:b7:ea</t>
  </si>
  <si>
    <t>CNF8J0TDV8</t>
  </si>
  <si>
    <t>6350-48_NBK0302_Self1-1</t>
  </si>
  <si>
    <t>NBK_0302_Self3-E</t>
  </si>
  <si>
    <t>38:17:c3:c4:b7:ec</t>
  </si>
  <si>
    <t>CNF8J0TDV9</t>
  </si>
  <si>
    <t>6350-48_NBK0302_Self3-1</t>
  </si>
  <si>
    <t>NBK_0402_2025-E</t>
  </si>
  <si>
    <t>ac:a3:1e:c1:70:f4</t>
  </si>
  <si>
    <t>CM0057049</t>
  </si>
  <si>
    <t>6450_NBK0402_Teacher</t>
  </si>
  <si>
    <t>NBK_0402_Out-2025</t>
  </si>
  <si>
    <t>ac:a3:1e:c1:fa:26</t>
  </si>
  <si>
    <t>CM0070610</t>
  </si>
  <si>
    <t>NBK_0402_Teacher-E</t>
  </si>
  <si>
    <t>ac:a3:1e:c1:71:b6</t>
  </si>
  <si>
    <t>CM0057146</t>
  </si>
  <si>
    <t>NBK_0403_Out-2031</t>
  </si>
  <si>
    <t>ac:a3:1e:c1:fa:3e</t>
  </si>
  <si>
    <t>CM0070622</t>
  </si>
  <si>
    <t>NBK_0403_Out-2033</t>
  </si>
  <si>
    <t>ac:a3:1e:c1:fa:52</t>
  </si>
  <si>
    <t>CM0070632</t>
  </si>
  <si>
    <t>NBK_0404_2043-E</t>
  </si>
  <si>
    <t>ac:a3:1e:c1:70:4a</t>
  </si>
  <si>
    <t>CM0056964</t>
  </si>
  <si>
    <t>NBK_0404_Out-2043</t>
  </si>
  <si>
    <t>ac:a3:1e:c1:fa:76</t>
  </si>
  <si>
    <t>CM0070650</t>
  </si>
  <si>
    <t>NBK_0404_Out-2046</t>
  </si>
  <si>
    <t>ac:a3:1e:c1:fa:30</t>
  </si>
  <si>
    <t>CM0070615</t>
  </si>
  <si>
    <t>NBK_0405_2054-E</t>
  </si>
  <si>
    <t>ac:a3:1e:c1:70:f0</t>
  </si>
  <si>
    <t>CM0057047</t>
  </si>
  <si>
    <t>6450_NBK0405_Shaft</t>
  </si>
  <si>
    <t>NBK_0405_2055-E</t>
  </si>
  <si>
    <t>ac:a3:1e:c1:71:24</t>
  </si>
  <si>
    <t>CM0057073</t>
  </si>
  <si>
    <t>NBK_0405_Out-2054</t>
  </si>
  <si>
    <t>ac:a3:1e:c1:fa:2a</t>
  </si>
  <si>
    <t>CM0070612</t>
  </si>
  <si>
    <t>NBK_0405_Teacher</t>
  </si>
  <si>
    <t>d8:c7:c8:cf:a9:f2</t>
  </si>
  <si>
    <t>BD0077011</t>
  </si>
  <si>
    <t>NBK_0406_2065-E</t>
  </si>
  <si>
    <t>ac:a3:1e:c1:70:b8</t>
  </si>
  <si>
    <t>CM0057019</t>
  </si>
  <si>
    <t>NBK_0406_IN-2062</t>
  </si>
  <si>
    <t>ac:a3:1e:c1:ee:b4</t>
  </si>
  <si>
    <t>CM0069145</t>
  </si>
  <si>
    <t>NBK_0406_IN-2063</t>
  </si>
  <si>
    <t>ac:a3:1e:c1:70:32</t>
  </si>
  <si>
    <t>CM0056952</t>
  </si>
  <si>
    <t>NBK_0406_Out-2065</t>
  </si>
  <si>
    <t>ac:a3:1e:c1:82:6c</t>
  </si>
  <si>
    <t>CM0059285</t>
  </si>
  <si>
    <t>NBK_0407-Out-2073</t>
  </si>
  <si>
    <t>ac:a3:1e:c1:f9:4e</t>
  </si>
  <si>
    <t>CM0070502</t>
  </si>
  <si>
    <t>NBK_0408_2083-E</t>
  </si>
  <si>
    <t>ac:a3:1e:c1:71:18</t>
  </si>
  <si>
    <t>CM0057067</t>
  </si>
  <si>
    <t>NBK_0408_2086-E</t>
  </si>
  <si>
    <t>ac:a3:1e:c1:70:5e</t>
  </si>
  <si>
    <t>CM0056974</t>
  </si>
  <si>
    <t>NBK_0408_Out-2082</t>
  </si>
  <si>
    <t>ac:a3:1e:c1:fa:42</t>
  </si>
  <si>
    <t>CM0070624</t>
  </si>
  <si>
    <t>NBK_0408_Out-2084</t>
  </si>
  <si>
    <t>ac:a3:1e:c1:85:2a</t>
  </si>
  <si>
    <t>CM0059636</t>
  </si>
  <si>
    <t>NBK_0409-Out-2093</t>
  </si>
  <si>
    <t>ac:a3:1e:c1:84:e2</t>
  </si>
  <si>
    <t>CM0059600</t>
  </si>
  <si>
    <t>NBK_0409_Out-2096</t>
  </si>
  <si>
    <t>ac:a3:1e:c1:fa:38</t>
  </si>
  <si>
    <t>CM0070619</t>
  </si>
  <si>
    <t>NBK_0601_Classroom</t>
  </si>
  <si>
    <t>6c:f3:7f:c4:59:db</t>
  </si>
  <si>
    <t>BT0015774</t>
  </si>
  <si>
    <t>6224_NBK0602_Teacher</t>
  </si>
  <si>
    <t>NBK_0602_OutTeacherRoom-E</t>
  </si>
  <si>
    <t>ac:a3:1e:c1:70:36</t>
  </si>
  <si>
    <t>CM0056954</t>
  </si>
  <si>
    <t>NBK_0701_Teacher-E</t>
  </si>
  <si>
    <t>ac:a3:1e:c4:79:b8</t>
  </si>
  <si>
    <t>CM0158575</t>
  </si>
  <si>
    <t>6224_NBK0701_Teacher</t>
  </si>
  <si>
    <t>NBK_0702_Out-6203</t>
  </si>
  <si>
    <t>ac:a3:1e:c1:82:8c</t>
  </si>
  <si>
    <t>CM0059301</t>
  </si>
  <si>
    <t>NBK_1002_1202</t>
  </si>
  <si>
    <t>c8:b5:ad:c0:29:d4</t>
  </si>
  <si>
    <t>CNCZHMJ3CJ</t>
  </si>
  <si>
    <t>6224_NBK1002_Teacher</t>
  </si>
  <si>
    <t>NBK_1002_Hallway</t>
  </si>
  <si>
    <t>9c:1c:12:ca:a6:f0</t>
  </si>
  <si>
    <t>BT0925531</t>
  </si>
  <si>
    <t>NBK_1002_teacher</t>
  </si>
  <si>
    <t>6c:f3:7f:c5:ce:bc</t>
  </si>
  <si>
    <t>BT0122442</t>
  </si>
  <si>
    <t>NBK_1002_Teacher-1204</t>
  </si>
  <si>
    <t>ac:a3:1e:c1:f9:20</t>
  </si>
  <si>
    <t>CM0070479</t>
  </si>
  <si>
    <t>e21</t>
  </si>
  <si>
    <t>NBK_1003_Out-1301</t>
  </si>
  <si>
    <t>04:bd:88:c5:49:d4</t>
  </si>
  <si>
    <t>CM0439293</t>
  </si>
  <si>
    <t>NBK_1003_Out-1302</t>
  </si>
  <si>
    <t>04:bd:88:c5:47:a8</t>
  </si>
  <si>
    <t>CM0439015</t>
  </si>
  <si>
    <t>NBK_1102_Hallway</t>
  </si>
  <si>
    <t>04:bd:88:c5:4a:2a</t>
  </si>
  <si>
    <t>CM0439336</t>
  </si>
  <si>
    <t>NBK_1201_Workshop</t>
  </si>
  <si>
    <t>d8:c7:c8:cf:a9:88</t>
  </si>
  <si>
    <t>BD0076905</t>
  </si>
  <si>
    <t>6250_NBK1302_Stairway</t>
  </si>
  <si>
    <t>NBK_1302_1201-E</t>
  </si>
  <si>
    <t>ac:a3:1e:c1:6c:7c</t>
  </si>
  <si>
    <t>CM0056477</t>
  </si>
  <si>
    <t>NBK_1302_3201-E</t>
  </si>
  <si>
    <t>ac:a3:1e:c1:71:72</t>
  </si>
  <si>
    <t>CM0057112</t>
  </si>
  <si>
    <t>NBK_1303_1307</t>
  </si>
  <si>
    <t>ac:a3:1e:c1:71:b4</t>
  </si>
  <si>
    <t>CM0057145</t>
  </si>
  <si>
    <t>NBK_1303_2302</t>
  </si>
  <si>
    <t>ac:a3:1e:c1:fa:28</t>
  </si>
  <si>
    <t>CM0070611</t>
  </si>
  <si>
    <t>NBK_1601_Teacher-E</t>
  </si>
  <si>
    <t>ac:a3:1e:c1:71:3e</t>
  </si>
  <si>
    <t>CM0057086</t>
  </si>
  <si>
    <t>6224_NBK1601_Teacher</t>
  </si>
  <si>
    <t>NBK_1602_202</t>
  </si>
  <si>
    <t>c8:b5:ad:c0:28:2e</t>
  </si>
  <si>
    <t>CNCZHMJ34Q</t>
  </si>
  <si>
    <t>NBK_1602_203</t>
  </si>
  <si>
    <t>c8:b5:ad:c0:28:86</t>
  </si>
  <si>
    <t>CNCZHMJ364</t>
  </si>
  <si>
    <t>NBK_1602_204</t>
  </si>
  <si>
    <t>d8:c7:c8:cf:aa:19</t>
  </si>
  <si>
    <t>BD0077050</t>
  </si>
  <si>
    <t>NBK_1603_Hallway-E</t>
  </si>
  <si>
    <t>ac:a3:1e:c1:71:e2</t>
  </si>
  <si>
    <t>CM0057168</t>
  </si>
  <si>
    <t>NBK_1801_DanceRoom</t>
  </si>
  <si>
    <t>d8:c7:c8:cf:a9:70</t>
  </si>
  <si>
    <t>BD0076881</t>
  </si>
  <si>
    <t>6350P24_NBK1804_StdA</t>
  </si>
  <si>
    <t>NBK_1804_StudentAffair-E</t>
  </si>
  <si>
    <t>ac:a3:1e:c1:71:76</t>
  </si>
  <si>
    <t>CM0057114</t>
  </si>
  <si>
    <t>NBK_1804_Teacher_Lart</t>
  </si>
  <si>
    <t>d8:c7:c8:cf:a9:c1</t>
  </si>
  <si>
    <t>BD0076962</t>
  </si>
  <si>
    <t>NBK_1805_1956-L</t>
  </si>
  <si>
    <t>18:64:72:cf:28:62</t>
  </si>
  <si>
    <t>BT0996195</t>
  </si>
  <si>
    <t>NBK_1805_Out-1953</t>
  </si>
  <si>
    <t>ac:a3:1e:c1:fa:54</t>
  </si>
  <si>
    <t>CM0070633</t>
  </si>
  <si>
    <t>6224_NBK1805_Teacher</t>
  </si>
  <si>
    <t>NBK_1805_Out-1957</t>
  </si>
  <si>
    <t>ac:a3:1e:c1:ee:ae</t>
  </si>
  <si>
    <t>CM0069142</t>
  </si>
  <si>
    <t>NBK_1806_1963-E</t>
  </si>
  <si>
    <t>18:64:72:cf:1c:51</t>
  </si>
  <si>
    <t>BT0993106</t>
  </si>
  <si>
    <t>6224_NBK1806_Stairway</t>
  </si>
  <si>
    <t>NBK_1806_1964-S</t>
  </si>
  <si>
    <t>18:64:72:ce:97:9d</t>
  </si>
  <si>
    <t>BT0958899</t>
  </si>
  <si>
    <t>NBK_1806_1966</t>
  </si>
  <si>
    <t>c8:b5:ad:c0:28:a0</t>
  </si>
  <si>
    <t>CNCZHMJ36K</t>
  </si>
  <si>
    <t>NBK_1806_1968</t>
  </si>
  <si>
    <t>c8:b5:ad:c0:28:42</t>
  </si>
  <si>
    <t>CNCZHMJ351</t>
  </si>
  <si>
    <t>NBK_1902_Center</t>
  </si>
  <si>
    <t>6c:f3:7f:c0:1a:0e</t>
  </si>
  <si>
    <t>BT0006673</t>
  </si>
  <si>
    <t>6250_NBK1902_Stairway</t>
  </si>
  <si>
    <t>NBK_1903_301</t>
  </si>
  <si>
    <t>c8:b5:ad:c0:28:46</t>
  </si>
  <si>
    <t>CNCZHMJ353</t>
  </si>
  <si>
    <t>NBK_1904_402</t>
  </si>
  <si>
    <t>c8:b5:ad:c0:28:2c</t>
  </si>
  <si>
    <t>CNCZHMJ34P</t>
  </si>
  <si>
    <t>NBK_2001_Teacher</t>
  </si>
  <si>
    <t>d8:c7:c8:cf:a9:b8</t>
  </si>
  <si>
    <t>BD0076953</t>
  </si>
  <si>
    <t>6224_NBK2002_Teacher</t>
  </si>
  <si>
    <t>NBK_2002_223</t>
  </si>
  <si>
    <t>ac:a3:1e:c1:71:a8</t>
  </si>
  <si>
    <t>CM0057139</t>
  </si>
  <si>
    <t>NBK_2002_Teacher</t>
  </si>
  <si>
    <t>d8:c7:c8:cf:a9:91</t>
  </si>
  <si>
    <t>BD0076914</t>
  </si>
  <si>
    <t>NBK_2003_232</t>
  </si>
  <si>
    <t>c8:b5:ad:c0:28:d2</t>
  </si>
  <si>
    <t>CNCZHMJ37C</t>
  </si>
  <si>
    <t>NBK_2004_242</t>
  </si>
  <si>
    <t>c8:b5:ad:c0:28:ce</t>
  </si>
  <si>
    <t>CNCZHMJ379</t>
  </si>
  <si>
    <t>NBK_2004_Hallway</t>
  </si>
  <si>
    <t>c8:b5:ad:c0:28:94</t>
  </si>
  <si>
    <t>CNCZHMJ36C</t>
  </si>
  <si>
    <t>NBK_2202_Center</t>
  </si>
  <si>
    <t>9c:1c:12:c9:01:d8</t>
  </si>
  <si>
    <t>BT0814706</t>
  </si>
  <si>
    <t>6450-24_NBK2208_Server</t>
  </si>
  <si>
    <t>NBK_2202_Lift</t>
  </si>
  <si>
    <t>9c:1c:12:c9:02:3b</t>
  </si>
  <si>
    <t>BT0814805</t>
  </si>
  <si>
    <t>NBK_2203_9301-E</t>
  </si>
  <si>
    <t>18:64:72:cf:1c:0c</t>
  </si>
  <si>
    <t>BT0993037</t>
  </si>
  <si>
    <t>6224_NBK2203_Lift</t>
  </si>
  <si>
    <t>NBK_2203_9302-E</t>
  </si>
  <si>
    <t>ac:a3:1e:c4:72:06</t>
  </si>
  <si>
    <t>CM0157590</t>
  </si>
  <si>
    <t>NBK_2203_9303-S</t>
  </si>
  <si>
    <t>ac:a3:1e:c4:83:54</t>
  </si>
  <si>
    <t>CM0159805</t>
  </si>
  <si>
    <t>NBK_2203_Center</t>
  </si>
  <si>
    <t>9c:1c:12:c9:02:26</t>
  </si>
  <si>
    <t>BT0814784</t>
  </si>
  <si>
    <t>6450P-24_NBK2208_Server</t>
  </si>
  <si>
    <t>NBK_2203_Lift</t>
  </si>
  <si>
    <t>9c:1c:12:c9:02:69</t>
  </si>
  <si>
    <t>BT0814851</t>
  </si>
  <si>
    <t>NBK_2204_Center</t>
  </si>
  <si>
    <t>38:17:c3:c4:b7:42</t>
  </si>
  <si>
    <t>CNF8J0TDRK</t>
  </si>
  <si>
    <t>NBK_2204_Lift</t>
  </si>
  <si>
    <t>38:17:c3:c4:b7:d2</t>
  </si>
  <si>
    <t>CNF8J0TDTW</t>
  </si>
  <si>
    <t>NBK_2205_Center</t>
  </si>
  <si>
    <t>9c:1c:12:c9:01:f5</t>
  </si>
  <si>
    <t>BT0814735</t>
  </si>
  <si>
    <t>6250NBK2205_Stairway</t>
  </si>
  <si>
    <t>NBK_2205_Lift</t>
  </si>
  <si>
    <t>9c:1c:12:c9:02:2b</t>
  </si>
  <si>
    <t>BT0814789</t>
  </si>
  <si>
    <t>NBK_2205_teacher</t>
  </si>
  <si>
    <t>24:de:c6:c0:00:8f</t>
  </si>
  <si>
    <t>BU0035942</t>
  </si>
  <si>
    <t>NBK_2206_Lift</t>
  </si>
  <si>
    <t>9c:1c:12:c9:02:83</t>
  </si>
  <si>
    <t>BT0814877</t>
  </si>
  <si>
    <t>NBK_2206_Out-9604</t>
  </si>
  <si>
    <t>04:bd:88:c5:4a:28</t>
  </si>
  <si>
    <t>CM0439335</t>
  </si>
  <si>
    <t>6250_NBK2206_Lift</t>
  </si>
  <si>
    <t>NBK_2207_Lift</t>
  </si>
  <si>
    <t>38:17:c3:c4:b7:d8</t>
  </si>
  <si>
    <t>CNF8J0TDTZ</t>
  </si>
  <si>
    <t>NBK_2207_Out-9704</t>
  </si>
  <si>
    <t>38:17:c3:c4:b7:d0</t>
  </si>
  <si>
    <t>CNF8J0TDTV</t>
  </si>
  <si>
    <t>6224_NBK2207_Lift</t>
  </si>
  <si>
    <t>NBK_2208_Center</t>
  </si>
  <si>
    <t>38:17:c3:c4:b6:e4</t>
  </si>
  <si>
    <t>CNF8J0TDQ1</t>
  </si>
  <si>
    <t>NBK_2208_Lift</t>
  </si>
  <si>
    <t>38:17:c3:c4:b7:40</t>
  </si>
  <si>
    <t>CNF8J0TDRJ</t>
  </si>
  <si>
    <t>NBK_2209_Lift</t>
  </si>
  <si>
    <t>38:17:c3:c4:b7:ce</t>
  </si>
  <si>
    <t>CNF8J0TDTT</t>
  </si>
  <si>
    <t>NBK_2209_Locker_A</t>
  </si>
  <si>
    <t>38:17:c3:c4:b7:d6</t>
  </si>
  <si>
    <t>CNF8J0TDTY</t>
  </si>
  <si>
    <t>NBK_2209_Teacher</t>
  </si>
  <si>
    <t>c8:b5:ad:c1:c8:7a</t>
  </si>
  <si>
    <t>CNDLHMJ2QY</t>
  </si>
  <si>
    <t>6350P48_NBK2209_Teacher</t>
  </si>
  <si>
    <t>TW&amp;CTW</t>
  </si>
  <si>
    <t>BCC</t>
  </si>
  <si>
    <t>NBK</t>
  </si>
  <si>
    <t>ศูนย์</t>
  </si>
  <si>
    <t xml:space="preserve">ดำเนินการแก้ไข </t>
  </si>
  <si>
    <t>คงเหลือ</t>
  </si>
  <si>
    <t xml:space="preserve">สรุปผลสำรวจการเชื่อมต่อของอุปกรณ์กระจายสัญญาณเครือข่ายไร้สายมหาวิทยาลัยเทคโนโลยีราชมงคลพระนคร </t>
  </si>
  <si>
    <t>5260P24_CTW0102_OfficeFinance</t>
  </si>
  <si>
    <t>5260P24_TW0204_FL4</t>
  </si>
  <si>
    <t>5260P24_CTW0303_Teacher</t>
  </si>
  <si>
    <t>5260P24_TW0205_FL5</t>
  </si>
  <si>
    <t>5260P24_TW0802_Control</t>
  </si>
  <si>
    <t>5260P24_TW0803_FL3</t>
  </si>
  <si>
    <t>5260P24_TW0804_FL4</t>
  </si>
  <si>
    <t>5260P24_TW0805_FL5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</si>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</sst>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6"/>
      <name val="TH SarabunPSK"/>
      <family val="2"/>
    </font>
    <font>
      <sz val="16"/>
      <color rgb="FF00B050"/>
      <name val="TH SarabunPSK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06AE02"/>
        <bgColor rgb="FFFFFFFF"/>
      </patternFill>
    </fill>
    <fill>
      <patternFill patternType="solid">
        <fgColor rgb="FF06AE0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49" fontId="1" fillId="0" borderId="4" xfId="0" applyNumberFormat="1" applyFont="1" applyBorder="1"/>
    <xf numFmtId="49" fontId="2" fillId="4" borderId="2" xfId="0" applyNumberFormat="1" applyFont="1" applyFill="1" applyBorder="1" applyAlignment="1">
      <alignment horizontal="left"/>
    </xf>
    <xf numFmtId="49" fontId="1" fillId="4" borderId="3" xfId="0" applyNumberFormat="1" applyFont="1" applyFill="1" applyBorder="1"/>
    <xf numFmtId="0" fontId="1" fillId="4" borderId="1" xfId="0" applyFont="1" applyFill="1" applyBorder="1"/>
    <xf numFmtId="49" fontId="1" fillId="7" borderId="3" xfId="0" applyNumberFormat="1" applyFont="1" applyFill="1" applyBorder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" xfId="0" applyFont="1" applyBorder="1"/>
    <xf numFmtId="0" fontId="1" fillId="0" borderId="5" xfId="0" applyFont="1" applyBorder="1"/>
    <xf numFmtId="49" fontId="1" fillId="0" borderId="5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6" borderId="3" xfId="0" applyNumberFormat="1" applyFont="1" applyFill="1" applyBorder="1"/>
    <xf numFmtId="0" fontId="1" fillId="6" borderId="1" xfId="0" applyFont="1" applyFill="1" applyBorder="1"/>
    <xf numFmtId="49" fontId="1" fillId="4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9" fontId="1" fillId="0" borderId="7" xfId="0" applyNumberFormat="1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49" fontId="1" fillId="0" borderId="2" xfId="0" applyNumberFormat="1" applyFont="1" applyBorder="1"/>
    <xf numFmtId="49" fontId="2" fillId="4" borderId="5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2" fillId="4" borderId="5" xfId="0" applyFont="1" applyFill="1" applyBorder="1"/>
    <xf numFmtId="49" fontId="1" fillId="0" borderId="5" xfId="0" applyNumberFormat="1" applyFont="1" applyBorder="1" applyAlignment="1">
      <alignment horizontal="center"/>
    </xf>
    <xf numFmtId="49" fontId="2" fillId="5" borderId="5" xfId="0" applyNumberFormat="1" applyFont="1" applyFill="1" applyBorder="1" applyAlignment="1">
      <alignment horizontal="left"/>
    </xf>
    <xf numFmtId="0" fontId="2" fillId="5" borderId="5" xfId="0" applyFont="1" applyFill="1" applyBorder="1"/>
    <xf numFmtId="0" fontId="1" fillId="5" borderId="5" xfId="0" applyFont="1" applyFill="1" applyBorder="1"/>
    <xf numFmtId="49" fontId="2" fillId="4" borderId="5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5" borderId="5" xfId="0" applyNumberFormat="1" applyFon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0" fontId="1" fillId="0" borderId="5" xfId="0" applyFont="1" applyBorder="1" applyAlignment="1"/>
    <xf numFmtId="0" fontId="4" fillId="0" borderId="2" xfId="0" applyFont="1" applyFill="1" applyBorder="1" applyAlignment="1"/>
    <xf numFmtId="0" fontId="5" fillId="0" borderId="0" xfId="0" applyFont="1" applyAlignment="1"/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0" fillId="0" borderId="5" xfId="0" applyFont="1" applyBorder="1" applyAlignme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" fillId="8" borderId="5" xfId="0" applyNumberFormat="1" applyFont="1" applyFill="1" applyBorder="1" applyAlignment="1">
      <alignment horizontal="left"/>
    </xf>
    <xf numFmtId="0" fontId="1" fillId="8" borderId="5" xfId="0" applyFont="1" applyFill="1" applyBorder="1"/>
    <xf numFmtId="0" fontId="1" fillId="9" borderId="5" xfId="0" applyFont="1" applyFill="1" applyBorder="1"/>
    <xf numFmtId="0" fontId="3" fillId="0" borderId="8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06A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สรุปภาพรวม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B9-4691-9522-D2BD2D0FA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B9-4691-9522-D2BD2D0FA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สรุป!$E$2:$F$2</c:f>
              <c:strCache>
                <c:ptCount val="2"/>
                <c:pt idx="0">
                  <c:v>ดำเนินการแก้ไข </c:v>
                </c:pt>
                <c:pt idx="1">
                  <c:v>คงเหลือ</c:v>
                </c:pt>
              </c:strCache>
            </c:strRef>
          </c:cat>
          <c:val>
            <c:numRef>
              <c:f>สรุป!$E$6:$F$6</c:f>
              <c:numCache>
                <c:formatCode>General</c:formatCode>
                <c:ptCount val="2"/>
                <c:pt idx="0">
                  <c:v>123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9-43CC-8C8F-E82D866E3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0</xdr:row>
      <xdr:rowOff>53340</xdr:rowOff>
    </xdr:from>
    <xdr:to>
      <xdr:col>14</xdr:col>
      <xdr:colOff>312420</xdr:colOff>
      <xdr:row>9</xdr:row>
      <xdr:rowOff>60960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F9AC86-2959-27F8-BAFA-B29FF1922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1896-5BAA-498D-AA3C-827709769240}">
  <dimension ref="A1:F6"/>
  <sheetViews>
    <sheetView tabSelected="1" workbookViewId="0">
      <selection activeCell="E10" sqref="E10"/>
    </sheetView>
  </sheetViews>
  <sheetFormatPr defaultRowHeight="14.4" x14ac:dyDescent="0.3"/>
  <cols>
    <col min="1" max="1" width="13.109375" customWidth="1"/>
    <col min="2" max="2" width="13.33203125" customWidth="1"/>
    <col min="3" max="3" width="13.6640625" customWidth="1"/>
    <col min="4" max="4" width="13.109375" customWidth="1"/>
    <col min="5" max="5" width="15" bestFit="1" customWidth="1"/>
  </cols>
  <sheetData>
    <row r="1" spans="1:6" ht="49.2" customHeight="1" x14ac:dyDescent="0.3">
      <c r="A1" s="69" t="s">
        <v>1358</v>
      </c>
      <c r="B1" s="69"/>
      <c r="C1" s="69"/>
      <c r="D1" s="69"/>
      <c r="E1" s="69"/>
      <c r="F1" s="69"/>
    </row>
    <row r="2" spans="1:6" ht="24.6" x14ac:dyDescent="0.7">
      <c r="A2" s="23" t="s">
        <v>1355</v>
      </c>
      <c r="B2" s="23" t="s">
        <v>665</v>
      </c>
      <c r="C2" s="23" t="s">
        <v>644</v>
      </c>
      <c r="D2" s="23" t="s">
        <v>643</v>
      </c>
      <c r="E2" s="61" t="s">
        <v>1356</v>
      </c>
      <c r="F2" s="61" t="s">
        <v>1357</v>
      </c>
    </row>
    <row r="3" spans="1:6" ht="24.6" x14ac:dyDescent="0.7">
      <c r="A3" s="55" t="s">
        <v>1352</v>
      </c>
      <c r="B3" s="55">
        <v>174</v>
      </c>
      <c r="C3" s="55">
        <v>119</v>
      </c>
      <c r="D3" s="55">
        <v>55</v>
      </c>
      <c r="E3" s="62">
        <v>55</v>
      </c>
      <c r="F3" s="63">
        <f>D3-E3</f>
        <v>0</v>
      </c>
    </row>
    <row r="4" spans="1:6" ht="24.6" x14ac:dyDescent="0.7">
      <c r="A4" s="55" t="s">
        <v>1353</v>
      </c>
      <c r="B4" s="55">
        <v>111</v>
      </c>
      <c r="C4" s="55">
        <v>73</v>
      </c>
      <c r="D4" s="55">
        <v>38</v>
      </c>
      <c r="E4" s="62">
        <v>38</v>
      </c>
      <c r="F4" s="63">
        <f t="shared" ref="F4:F5" si="0">D4-E4</f>
        <v>0</v>
      </c>
    </row>
    <row r="5" spans="1:6" ht="24.6" x14ac:dyDescent="0.7">
      <c r="A5" s="55" t="s">
        <v>1354</v>
      </c>
      <c r="B5" s="55">
        <v>90</v>
      </c>
      <c r="C5" s="55">
        <v>60</v>
      </c>
      <c r="D5" s="55">
        <v>30</v>
      </c>
      <c r="E5" s="62">
        <v>30</v>
      </c>
      <c r="F5" s="63">
        <f t="shared" si="0"/>
        <v>0</v>
      </c>
    </row>
    <row r="6" spans="1:6" ht="24.6" x14ac:dyDescent="0.7">
      <c r="A6" s="56" t="s">
        <v>645</v>
      </c>
      <c r="B6" s="57">
        <f>SUM(B3:B5)</f>
        <v>375</v>
      </c>
      <c r="C6" s="57">
        <f t="shared" ref="C6:D6" si="1">SUM(C3:C5)</f>
        <v>252</v>
      </c>
      <c r="D6" s="57">
        <f t="shared" si="1"/>
        <v>123</v>
      </c>
      <c r="E6" s="56">
        <f>SUM(E3:E5)</f>
        <v>123</v>
      </c>
      <c r="F6" s="57">
        <f>D6-E6</f>
        <v>0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5"/>
  <sheetViews>
    <sheetView topLeftCell="A169" zoomScaleNormal="100" workbookViewId="0">
      <selection activeCell="F186" sqref="F186"/>
    </sheetView>
  </sheetViews>
  <sheetFormatPr defaultColWidth="14.44140625" defaultRowHeight="15" customHeight="1" x14ac:dyDescent="0.7"/>
  <cols>
    <col min="1" max="1" width="10" style="2" customWidth="1"/>
    <col min="2" max="2" width="48.44140625" style="2" customWidth="1"/>
    <col min="3" max="3" width="18.5546875" style="2" customWidth="1"/>
    <col min="4" max="4" width="24" style="2" customWidth="1"/>
    <col min="5" max="5" width="20.44140625" style="2" customWidth="1"/>
    <col min="6" max="6" width="46" style="2" customWidth="1"/>
    <col min="7" max="7" width="13.44140625" style="2" customWidth="1"/>
    <col min="8" max="8" width="9.6640625" style="2" customWidth="1"/>
    <col min="9" max="16384" width="14.44140625" style="2"/>
  </cols>
  <sheetData>
    <row r="1" spans="1:11" ht="24.6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6</v>
      </c>
      <c r="H1" s="16" t="s">
        <v>7</v>
      </c>
      <c r="I1" s="11"/>
      <c r="J1" s="11"/>
      <c r="K1" s="11"/>
    </row>
    <row r="2" spans="1:11" ht="24.6" x14ac:dyDescent="0.7">
      <c r="A2" s="3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36" t="s">
        <v>12</v>
      </c>
      <c r="G2" s="36" t="s">
        <v>13</v>
      </c>
      <c r="H2" s="3">
        <v>1000</v>
      </c>
      <c r="I2" s="11"/>
      <c r="J2" s="11"/>
      <c r="K2" s="11"/>
    </row>
    <row r="3" spans="1:11" ht="24.6" x14ac:dyDescent="0.7">
      <c r="A3" s="3">
        <v>2</v>
      </c>
      <c r="B3" s="3" t="s">
        <v>14</v>
      </c>
      <c r="C3" s="3" t="s">
        <v>15</v>
      </c>
      <c r="D3" s="3" t="s">
        <v>16</v>
      </c>
      <c r="E3" s="3" t="s">
        <v>17</v>
      </c>
      <c r="F3" s="36" t="s">
        <v>18</v>
      </c>
      <c r="G3" s="36" t="s">
        <v>19</v>
      </c>
      <c r="H3" s="3">
        <v>1000</v>
      </c>
      <c r="I3" s="11"/>
      <c r="J3" s="11"/>
      <c r="K3" s="11"/>
    </row>
    <row r="4" spans="1:11" ht="24.6" x14ac:dyDescent="0.7">
      <c r="A4" s="3">
        <v>3</v>
      </c>
      <c r="B4" s="3" t="s">
        <v>20</v>
      </c>
      <c r="C4" s="3" t="s">
        <v>21</v>
      </c>
      <c r="D4" s="3" t="s">
        <v>22</v>
      </c>
      <c r="E4" s="3" t="s">
        <v>23</v>
      </c>
      <c r="F4" s="36" t="s">
        <v>24</v>
      </c>
      <c r="G4" s="36" t="s">
        <v>25</v>
      </c>
      <c r="H4" s="3">
        <v>1000</v>
      </c>
      <c r="I4" s="11"/>
      <c r="J4" s="11"/>
      <c r="K4" s="11"/>
    </row>
    <row r="5" spans="1:11" ht="24.6" x14ac:dyDescent="0.7">
      <c r="A5" s="3">
        <v>4</v>
      </c>
      <c r="B5" s="3" t="s">
        <v>26</v>
      </c>
      <c r="C5" s="3" t="s">
        <v>27</v>
      </c>
      <c r="D5" s="3" t="s">
        <v>28</v>
      </c>
      <c r="E5" s="3" t="s">
        <v>29</v>
      </c>
      <c r="F5" s="36" t="s">
        <v>24</v>
      </c>
      <c r="G5" s="36" t="s">
        <v>30</v>
      </c>
      <c r="H5" s="3">
        <v>1000</v>
      </c>
      <c r="I5" s="11"/>
      <c r="J5" s="11"/>
      <c r="K5" s="11"/>
    </row>
    <row r="6" spans="1:11" ht="24.6" x14ac:dyDescent="0.7">
      <c r="A6" s="3">
        <v>5</v>
      </c>
      <c r="B6" s="3" t="s">
        <v>31</v>
      </c>
      <c r="C6" s="3" t="s">
        <v>15</v>
      </c>
      <c r="D6" s="3" t="s">
        <v>32</v>
      </c>
      <c r="E6" s="3" t="s">
        <v>33</v>
      </c>
      <c r="F6" s="36" t="s">
        <v>24</v>
      </c>
      <c r="G6" s="36" t="s">
        <v>34</v>
      </c>
      <c r="H6" s="3">
        <v>1000</v>
      </c>
      <c r="I6" s="11"/>
      <c r="J6" s="11"/>
      <c r="K6" s="11"/>
    </row>
    <row r="7" spans="1:11" ht="24.6" x14ac:dyDescent="0.7">
      <c r="A7" s="3">
        <v>6</v>
      </c>
      <c r="B7" s="3" t="s">
        <v>35</v>
      </c>
      <c r="C7" s="3" t="s">
        <v>15</v>
      </c>
      <c r="D7" s="3" t="s">
        <v>36</v>
      </c>
      <c r="E7" s="3" t="s">
        <v>37</v>
      </c>
      <c r="F7" s="36" t="s">
        <v>24</v>
      </c>
      <c r="G7" s="36" t="s">
        <v>38</v>
      </c>
      <c r="H7" s="3">
        <v>1000</v>
      </c>
      <c r="I7" s="11"/>
      <c r="J7" s="11"/>
      <c r="K7" s="11"/>
    </row>
    <row r="8" spans="1:11" ht="24.6" x14ac:dyDescent="0.7">
      <c r="A8" s="3">
        <v>7</v>
      </c>
      <c r="B8" s="3" t="s">
        <v>39</v>
      </c>
      <c r="C8" s="3" t="s">
        <v>9</v>
      </c>
      <c r="D8" s="3" t="s">
        <v>40</v>
      </c>
      <c r="E8" s="3" t="s">
        <v>41</v>
      </c>
      <c r="F8" s="36" t="s">
        <v>24</v>
      </c>
      <c r="G8" s="36" t="s">
        <v>42</v>
      </c>
      <c r="H8" s="3">
        <v>1000</v>
      </c>
      <c r="I8" s="11"/>
      <c r="J8" s="11"/>
      <c r="K8" s="11"/>
    </row>
    <row r="9" spans="1:11" ht="24.6" x14ac:dyDescent="0.7">
      <c r="A9" s="3">
        <v>8</v>
      </c>
      <c r="B9" s="3" t="s">
        <v>43</v>
      </c>
      <c r="C9" s="3" t="s">
        <v>21</v>
      </c>
      <c r="D9" s="3" t="s">
        <v>44</v>
      </c>
      <c r="E9" s="3" t="s">
        <v>45</v>
      </c>
      <c r="F9" s="36" t="s">
        <v>24</v>
      </c>
      <c r="G9" s="36" t="s">
        <v>46</v>
      </c>
      <c r="H9" s="3">
        <v>1000</v>
      </c>
      <c r="I9" s="11"/>
      <c r="J9" s="11"/>
      <c r="K9" s="11"/>
    </row>
    <row r="10" spans="1:11" ht="24.6" x14ac:dyDescent="0.7">
      <c r="A10" s="3">
        <v>9</v>
      </c>
      <c r="B10" s="3" t="s">
        <v>47</v>
      </c>
      <c r="C10" s="3" t="s">
        <v>48</v>
      </c>
      <c r="D10" s="3" t="s">
        <v>49</v>
      </c>
      <c r="E10" s="3" t="s">
        <v>50</v>
      </c>
      <c r="F10" s="36" t="s">
        <v>51</v>
      </c>
      <c r="G10" s="36" t="s">
        <v>19</v>
      </c>
      <c r="H10" s="3">
        <v>1000</v>
      </c>
      <c r="I10" s="11"/>
      <c r="J10" s="11"/>
      <c r="K10" s="11"/>
    </row>
    <row r="11" spans="1:11" ht="24.6" x14ac:dyDescent="0.7">
      <c r="A11" s="3">
        <v>10</v>
      </c>
      <c r="B11" s="64" t="s">
        <v>52</v>
      </c>
      <c r="C11" s="64" t="s">
        <v>9</v>
      </c>
      <c r="D11" s="64" t="s">
        <v>53</v>
      </c>
      <c r="E11" s="64" t="s">
        <v>54</v>
      </c>
      <c r="F11" s="65" t="s">
        <v>1359</v>
      </c>
      <c r="G11" s="65" t="s">
        <v>55</v>
      </c>
      <c r="H11" s="64">
        <v>1000</v>
      </c>
      <c r="I11" s="11"/>
      <c r="J11" s="11"/>
      <c r="K11" s="11"/>
    </row>
    <row r="12" spans="1:11" ht="24.6" x14ac:dyDescent="0.7">
      <c r="A12" s="3">
        <v>11</v>
      </c>
      <c r="B12" s="64" t="s">
        <v>56</v>
      </c>
      <c r="C12" s="64" t="s">
        <v>57</v>
      </c>
      <c r="D12" s="64" t="s">
        <v>58</v>
      </c>
      <c r="E12" s="64" t="s">
        <v>59</v>
      </c>
      <c r="F12" s="65" t="s">
        <v>1359</v>
      </c>
      <c r="G12" s="65" t="s">
        <v>60</v>
      </c>
      <c r="H12" s="64">
        <v>1000</v>
      </c>
      <c r="I12" s="11"/>
      <c r="J12" s="11"/>
      <c r="K12" s="11"/>
    </row>
    <row r="13" spans="1:11" ht="24.6" x14ac:dyDescent="0.7">
      <c r="A13" s="3">
        <v>12</v>
      </c>
      <c r="B13" s="64" t="s">
        <v>61</v>
      </c>
      <c r="C13" s="64" t="s">
        <v>27</v>
      </c>
      <c r="D13" s="64" t="s">
        <v>62</v>
      </c>
      <c r="E13" s="64" t="s">
        <v>63</v>
      </c>
      <c r="F13" s="65" t="s">
        <v>1359</v>
      </c>
      <c r="G13" s="65" t="s">
        <v>64</v>
      </c>
      <c r="H13" s="64">
        <v>1000</v>
      </c>
      <c r="I13" s="11"/>
      <c r="J13" s="11"/>
      <c r="K13" s="11"/>
    </row>
    <row r="14" spans="1:11" ht="24.6" x14ac:dyDescent="0.7">
      <c r="A14" s="3">
        <v>13</v>
      </c>
      <c r="B14" s="3" t="s">
        <v>65</v>
      </c>
      <c r="C14" s="3" t="s">
        <v>15</v>
      </c>
      <c r="D14" s="3" t="s">
        <v>66</v>
      </c>
      <c r="E14" s="3" t="s">
        <v>67</v>
      </c>
      <c r="F14" s="36" t="s">
        <v>68</v>
      </c>
      <c r="G14" s="36" t="s">
        <v>19</v>
      </c>
      <c r="H14" s="3">
        <v>1000</v>
      </c>
      <c r="I14" s="11"/>
      <c r="J14" s="11"/>
      <c r="K14" s="11"/>
    </row>
    <row r="15" spans="1:11" ht="24.6" x14ac:dyDescent="0.7">
      <c r="A15" s="3">
        <v>14</v>
      </c>
      <c r="B15" s="3" t="s">
        <v>69</v>
      </c>
      <c r="C15" s="3" t="s">
        <v>27</v>
      </c>
      <c r="D15" s="3" t="s">
        <v>70</v>
      </c>
      <c r="E15" s="3" t="s">
        <v>71</v>
      </c>
      <c r="F15" s="36" t="s">
        <v>24</v>
      </c>
      <c r="G15" s="36" t="s">
        <v>72</v>
      </c>
      <c r="H15" s="3">
        <v>1000</v>
      </c>
      <c r="I15" s="11"/>
      <c r="J15" s="11"/>
      <c r="K15" s="11"/>
    </row>
    <row r="16" spans="1:11" ht="24.6" x14ac:dyDescent="0.7">
      <c r="A16" s="3">
        <v>15</v>
      </c>
      <c r="B16" s="3" t="s">
        <v>73</v>
      </c>
      <c r="C16" s="3" t="s">
        <v>74</v>
      </c>
      <c r="D16" s="3" t="s">
        <v>75</v>
      </c>
      <c r="E16" s="3" t="s">
        <v>76</v>
      </c>
      <c r="F16" s="36" t="s">
        <v>24</v>
      </c>
      <c r="G16" s="36" t="s">
        <v>77</v>
      </c>
      <c r="H16" s="3">
        <v>1000</v>
      </c>
      <c r="I16" s="11"/>
      <c r="J16" s="11"/>
      <c r="K16" s="11"/>
    </row>
    <row r="17" spans="1:11" ht="24.6" x14ac:dyDescent="0.7">
      <c r="A17" s="3">
        <v>16</v>
      </c>
      <c r="B17" s="3" t="s">
        <v>78</v>
      </c>
      <c r="C17" s="3" t="s">
        <v>74</v>
      </c>
      <c r="D17" s="3" t="s">
        <v>79</v>
      </c>
      <c r="E17" s="3" t="s">
        <v>80</v>
      </c>
      <c r="F17" s="36" t="s">
        <v>24</v>
      </c>
      <c r="G17" s="36" t="s">
        <v>81</v>
      </c>
      <c r="H17" s="3">
        <v>1000</v>
      </c>
      <c r="I17" s="11"/>
      <c r="J17" s="11"/>
      <c r="K17" s="11"/>
    </row>
    <row r="18" spans="1:11" ht="24.6" x14ac:dyDescent="0.7">
      <c r="A18" s="3">
        <v>17</v>
      </c>
      <c r="B18" s="3" t="s">
        <v>82</v>
      </c>
      <c r="C18" s="3" t="s">
        <v>57</v>
      </c>
      <c r="D18" s="3" t="s">
        <v>83</v>
      </c>
      <c r="E18" s="3" t="s">
        <v>84</v>
      </c>
      <c r="F18" s="36" t="s">
        <v>24</v>
      </c>
      <c r="G18" s="36" t="s">
        <v>85</v>
      </c>
      <c r="H18" s="3">
        <v>1000</v>
      </c>
      <c r="I18" s="11"/>
      <c r="J18" s="11"/>
      <c r="K18" s="11"/>
    </row>
    <row r="19" spans="1:11" ht="24.6" x14ac:dyDescent="0.7">
      <c r="A19" s="3">
        <v>18</v>
      </c>
      <c r="B19" s="3" t="s">
        <v>86</v>
      </c>
      <c r="C19" s="3" t="s">
        <v>15</v>
      </c>
      <c r="D19" s="3" t="s">
        <v>87</v>
      </c>
      <c r="E19" s="3" t="s">
        <v>88</v>
      </c>
      <c r="F19" s="36" t="s">
        <v>89</v>
      </c>
      <c r="G19" s="36" t="s">
        <v>19</v>
      </c>
      <c r="H19" s="3">
        <v>1000</v>
      </c>
      <c r="I19" s="11"/>
      <c r="J19" s="11"/>
      <c r="K19" s="11"/>
    </row>
    <row r="20" spans="1:11" ht="24.6" x14ac:dyDescent="0.7">
      <c r="A20" s="3">
        <v>19</v>
      </c>
      <c r="B20" s="3" t="s">
        <v>90</v>
      </c>
      <c r="C20" s="3" t="s">
        <v>15</v>
      </c>
      <c r="D20" s="3" t="s">
        <v>91</v>
      </c>
      <c r="E20" s="3" t="s">
        <v>92</v>
      </c>
      <c r="F20" s="36" t="s">
        <v>89</v>
      </c>
      <c r="G20" s="36" t="s">
        <v>64</v>
      </c>
      <c r="H20" s="3">
        <v>1000</v>
      </c>
      <c r="I20" s="11"/>
      <c r="J20" s="11"/>
      <c r="K20" s="11"/>
    </row>
    <row r="21" spans="1:11" ht="24.6" x14ac:dyDescent="0.7">
      <c r="A21" s="3">
        <v>20</v>
      </c>
      <c r="B21" s="3" t="s">
        <v>93</v>
      </c>
      <c r="C21" s="3" t="s">
        <v>15</v>
      </c>
      <c r="D21" s="3" t="s">
        <v>94</v>
      </c>
      <c r="E21" s="3" t="s">
        <v>95</v>
      </c>
      <c r="F21" s="36" t="s">
        <v>24</v>
      </c>
      <c r="G21" s="36" t="s">
        <v>96</v>
      </c>
      <c r="H21" s="3">
        <v>1000</v>
      </c>
      <c r="I21" s="11"/>
      <c r="J21" s="11"/>
      <c r="K21" s="11"/>
    </row>
    <row r="22" spans="1:11" ht="24.6" x14ac:dyDescent="0.7">
      <c r="A22" s="3">
        <v>21</v>
      </c>
      <c r="B22" s="3" t="s">
        <v>97</v>
      </c>
      <c r="C22" s="3" t="s">
        <v>15</v>
      </c>
      <c r="D22" s="3" t="s">
        <v>98</v>
      </c>
      <c r="E22" s="3" t="s">
        <v>99</v>
      </c>
      <c r="F22" s="36" t="s">
        <v>100</v>
      </c>
      <c r="G22" s="36" t="s">
        <v>64</v>
      </c>
      <c r="H22" s="3">
        <v>1000</v>
      </c>
      <c r="I22" s="11"/>
      <c r="J22" s="11"/>
      <c r="K22" s="11"/>
    </row>
    <row r="23" spans="1:11" ht="24.6" x14ac:dyDescent="0.7">
      <c r="A23" s="3">
        <v>22</v>
      </c>
      <c r="B23" s="3" t="s">
        <v>101</v>
      </c>
      <c r="C23" s="3" t="s">
        <v>15</v>
      </c>
      <c r="D23" s="3" t="s">
        <v>102</v>
      </c>
      <c r="E23" s="3" t="s">
        <v>103</v>
      </c>
      <c r="F23" s="36" t="s">
        <v>100</v>
      </c>
      <c r="G23" s="36" t="s">
        <v>19</v>
      </c>
      <c r="H23" s="3">
        <v>1000</v>
      </c>
      <c r="I23" s="11"/>
      <c r="J23" s="11"/>
      <c r="K23" s="11"/>
    </row>
    <row r="24" spans="1:11" ht="24.6" x14ac:dyDescent="0.7">
      <c r="A24" s="3">
        <v>23</v>
      </c>
      <c r="B24" s="3" t="s">
        <v>104</v>
      </c>
      <c r="C24" s="3" t="s">
        <v>27</v>
      </c>
      <c r="D24" s="3" t="s">
        <v>105</v>
      </c>
      <c r="E24" s="3" t="s">
        <v>106</v>
      </c>
      <c r="F24" s="36" t="s">
        <v>100</v>
      </c>
      <c r="G24" s="36" t="s">
        <v>107</v>
      </c>
      <c r="H24" s="3">
        <v>1000</v>
      </c>
      <c r="I24" s="11"/>
      <c r="J24" s="11"/>
      <c r="K24" s="11"/>
    </row>
    <row r="25" spans="1:11" ht="24.6" x14ac:dyDescent="0.7">
      <c r="A25" s="3">
        <v>24</v>
      </c>
      <c r="B25" s="3" t="s">
        <v>108</v>
      </c>
      <c r="C25" s="3" t="s">
        <v>57</v>
      </c>
      <c r="D25" s="3" t="s">
        <v>109</v>
      </c>
      <c r="E25" s="3" t="s">
        <v>110</v>
      </c>
      <c r="F25" s="36" t="s">
        <v>18</v>
      </c>
      <c r="G25" s="36" t="s">
        <v>64</v>
      </c>
      <c r="H25" s="3">
        <v>1000</v>
      </c>
      <c r="I25" s="11"/>
      <c r="J25" s="11"/>
      <c r="K25" s="11"/>
    </row>
    <row r="26" spans="1:11" ht="24.6" x14ac:dyDescent="0.7">
      <c r="A26" s="3">
        <v>25</v>
      </c>
      <c r="B26" s="3" t="s">
        <v>111</v>
      </c>
      <c r="C26" s="3" t="s">
        <v>15</v>
      </c>
      <c r="D26" s="3" t="s">
        <v>112</v>
      </c>
      <c r="E26" s="3" t="s">
        <v>113</v>
      </c>
      <c r="F26" s="36" t="s">
        <v>114</v>
      </c>
      <c r="G26" s="36" t="s">
        <v>115</v>
      </c>
      <c r="H26" s="3">
        <v>1000</v>
      </c>
      <c r="I26" s="11"/>
      <c r="J26" s="11"/>
      <c r="K26" s="11"/>
    </row>
    <row r="27" spans="1:11" ht="24.6" x14ac:dyDescent="0.7">
      <c r="A27" s="3">
        <v>26</v>
      </c>
      <c r="B27" s="3" t="s">
        <v>116</v>
      </c>
      <c r="C27" s="3" t="s">
        <v>15</v>
      </c>
      <c r="D27" s="3" t="s">
        <v>117</v>
      </c>
      <c r="E27" s="3" t="s">
        <v>118</v>
      </c>
      <c r="F27" s="36" t="s">
        <v>114</v>
      </c>
      <c r="G27" s="36" t="s">
        <v>119</v>
      </c>
      <c r="H27" s="3">
        <v>1000</v>
      </c>
      <c r="I27" s="11"/>
      <c r="J27" s="11"/>
      <c r="K27" s="11"/>
    </row>
    <row r="28" spans="1:11" ht="24.6" x14ac:dyDescent="0.7">
      <c r="A28" s="3">
        <v>27</v>
      </c>
      <c r="B28" s="3" t="s">
        <v>120</v>
      </c>
      <c r="C28" s="3" t="s">
        <v>15</v>
      </c>
      <c r="D28" s="3" t="s">
        <v>121</v>
      </c>
      <c r="E28" s="3" t="s">
        <v>122</v>
      </c>
      <c r="F28" s="36" t="s">
        <v>114</v>
      </c>
      <c r="G28" s="36" t="s">
        <v>123</v>
      </c>
      <c r="H28" s="3">
        <v>1000</v>
      </c>
      <c r="I28" s="11"/>
      <c r="J28" s="11"/>
      <c r="K28" s="11"/>
    </row>
    <row r="29" spans="1:11" ht="24.6" x14ac:dyDescent="0.7">
      <c r="A29" s="3">
        <v>28</v>
      </c>
      <c r="B29" s="3" t="s">
        <v>124</v>
      </c>
      <c r="C29" s="3" t="s">
        <v>15</v>
      </c>
      <c r="D29" s="3" t="s">
        <v>125</v>
      </c>
      <c r="E29" s="3" t="s">
        <v>126</v>
      </c>
      <c r="F29" s="36" t="s">
        <v>127</v>
      </c>
      <c r="G29" s="36" t="s">
        <v>115</v>
      </c>
      <c r="H29" s="3">
        <v>1000</v>
      </c>
      <c r="I29" s="11"/>
      <c r="J29" s="11"/>
      <c r="K29" s="11"/>
    </row>
    <row r="30" spans="1:11" ht="24.6" x14ac:dyDescent="0.7">
      <c r="A30" s="3">
        <v>29</v>
      </c>
      <c r="B30" s="3" t="s">
        <v>128</v>
      </c>
      <c r="C30" s="3" t="s">
        <v>15</v>
      </c>
      <c r="D30" s="3" t="s">
        <v>129</v>
      </c>
      <c r="E30" s="3" t="s">
        <v>130</v>
      </c>
      <c r="F30" s="36" t="s">
        <v>127</v>
      </c>
      <c r="G30" s="36" t="s">
        <v>123</v>
      </c>
      <c r="H30" s="3">
        <v>1000</v>
      </c>
      <c r="I30" s="11"/>
      <c r="J30" s="11"/>
      <c r="K30" s="11"/>
    </row>
    <row r="31" spans="1:11" ht="24.6" x14ac:dyDescent="0.7">
      <c r="A31" s="3">
        <v>30</v>
      </c>
      <c r="B31" s="3" t="s">
        <v>131</v>
      </c>
      <c r="C31" s="3" t="s">
        <v>15</v>
      </c>
      <c r="D31" s="3" t="s">
        <v>132</v>
      </c>
      <c r="E31" s="3" t="s">
        <v>133</v>
      </c>
      <c r="F31" s="36" t="s">
        <v>127</v>
      </c>
      <c r="G31" s="36" t="s">
        <v>119</v>
      </c>
      <c r="H31" s="3">
        <v>1000</v>
      </c>
      <c r="I31" s="11"/>
      <c r="J31" s="11"/>
      <c r="K31" s="11"/>
    </row>
    <row r="32" spans="1:11" ht="24.6" x14ac:dyDescent="0.7">
      <c r="A32" s="3">
        <v>31</v>
      </c>
      <c r="B32" s="3" t="s">
        <v>134</v>
      </c>
      <c r="C32" s="3" t="s">
        <v>15</v>
      </c>
      <c r="D32" s="3" t="s">
        <v>135</v>
      </c>
      <c r="E32" s="3" t="s">
        <v>136</v>
      </c>
      <c r="F32" s="36" t="s">
        <v>137</v>
      </c>
      <c r="G32" s="36" t="s">
        <v>115</v>
      </c>
      <c r="H32" s="3">
        <v>1000</v>
      </c>
      <c r="I32" s="11"/>
      <c r="J32" s="11"/>
      <c r="K32" s="11"/>
    </row>
    <row r="33" spans="1:11" ht="24.6" x14ac:dyDescent="0.7">
      <c r="A33" s="3">
        <v>32</v>
      </c>
      <c r="B33" s="3" t="s">
        <v>138</v>
      </c>
      <c r="C33" s="3" t="s">
        <v>15</v>
      </c>
      <c r="D33" s="3" t="s">
        <v>139</v>
      </c>
      <c r="E33" s="3" t="s">
        <v>140</v>
      </c>
      <c r="F33" s="36" t="s">
        <v>137</v>
      </c>
      <c r="G33" s="36" t="s">
        <v>123</v>
      </c>
      <c r="H33" s="3">
        <v>1000</v>
      </c>
      <c r="I33" s="11"/>
      <c r="J33" s="11"/>
      <c r="K33" s="11"/>
    </row>
    <row r="34" spans="1:11" ht="24.6" x14ac:dyDescent="0.7">
      <c r="A34" s="3">
        <v>33</v>
      </c>
      <c r="B34" s="3" t="s">
        <v>141</v>
      </c>
      <c r="C34" s="3" t="s">
        <v>15</v>
      </c>
      <c r="D34" s="3" t="s">
        <v>142</v>
      </c>
      <c r="E34" s="3" t="s">
        <v>143</v>
      </c>
      <c r="F34" s="36" t="s">
        <v>137</v>
      </c>
      <c r="G34" s="36" t="s">
        <v>119</v>
      </c>
      <c r="H34" s="3">
        <v>1000</v>
      </c>
      <c r="I34" s="11"/>
      <c r="J34" s="11"/>
      <c r="K34" s="11"/>
    </row>
    <row r="35" spans="1:11" ht="24.6" x14ac:dyDescent="0.7">
      <c r="A35" s="3">
        <v>34</v>
      </c>
      <c r="B35" s="3" t="s">
        <v>144</v>
      </c>
      <c r="C35" s="3" t="s">
        <v>15</v>
      </c>
      <c r="D35" s="3" t="s">
        <v>145</v>
      </c>
      <c r="E35" s="3" t="s">
        <v>146</v>
      </c>
      <c r="F35" s="36" t="s">
        <v>147</v>
      </c>
      <c r="G35" s="36" t="s">
        <v>115</v>
      </c>
      <c r="H35" s="3">
        <v>1000</v>
      </c>
      <c r="I35" s="11"/>
      <c r="J35" s="11"/>
      <c r="K35" s="11"/>
    </row>
    <row r="36" spans="1:11" ht="24.6" x14ac:dyDescent="0.7">
      <c r="A36" s="3">
        <v>35</v>
      </c>
      <c r="B36" s="3" t="s">
        <v>148</v>
      </c>
      <c r="C36" s="3" t="s">
        <v>15</v>
      </c>
      <c r="D36" s="3" t="s">
        <v>149</v>
      </c>
      <c r="E36" s="3" t="s">
        <v>150</v>
      </c>
      <c r="F36" s="36" t="s">
        <v>147</v>
      </c>
      <c r="G36" s="36" t="s">
        <v>123</v>
      </c>
      <c r="H36" s="3">
        <v>1000</v>
      </c>
      <c r="I36" s="11"/>
      <c r="J36" s="11"/>
      <c r="K36" s="11"/>
    </row>
    <row r="37" spans="1:11" ht="24.6" x14ac:dyDescent="0.7">
      <c r="A37" s="3">
        <v>36</v>
      </c>
      <c r="B37" s="3" t="s">
        <v>151</v>
      </c>
      <c r="C37" s="3" t="s">
        <v>15</v>
      </c>
      <c r="D37" s="3" t="s">
        <v>152</v>
      </c>
      <c r="E37" s="3" t="s">
        <v>153</v>
      </c>
      <c r="F37" s="36" t="s">
        <v>147</v>
      </c>
      <c r="G37" s="36" t="s">
        <v>119</v>
      </c>
      <c r="H37" s="3">
        <v>1000</v>
      </c>
      <c r="I37" s="11"/>
      <c r="J37" s="11"/>
      <c r="K37" s="11"/>
    </row>
    <row r="38" spans="1:11" ht="24.6" x14ac:dyDescent="0.7">
      <c r="A38" s="3">
        <v>37</v>
      </c>
      <c r="B38" s="3" t="s">
        <v>154</v>
      </c>
      <c r="C38" s="3" t="s">
        <v>27</v>
      </c>
      <c r="D38" s="3" t="s">
        <v>155</v>
      </c>
      <c r="E38" s="3" t="s">
        <v>156</v>
      </c>
      <c r="F38" s="36" t="s">
        <v>157</v>
      </c>
      <c r="G38" s="36" t="s">
        <v>42</v>
      </c>
      <c r="H38" s="3">
        <v>1000</v>
      </c>
      <c r="I38" s="11"/>
      <c r="J38" s="11"/>
      <c r="K38" s="11"/>
    </row>
    <row r="39" spans="1:11" ht="24.6" x14ac:dyDescent="0.7">
      <c r="A39" s="3">
        <v>38</v>
      </c>
      <c r="B39" s="39" t="s">
        <v>158</v>
      </c>
      <c r="C39" s="39" t="s">
        <v>27</v>
      </c>
      <c r="D39" s="39" t="s">
        <v>159</v>
      </c>
      <c r="E39" s="39" t="s">
        <v>160</v>
      </c>
      <c r="F39" s="38" t="s">
        <v>157</v>
      </c>
      <c r="G39" s="38" t="s">
        <v>161</v>
      </c>
      <c r="H39" s="39">
        <v>100</v>
      </c>
      <c r="I39" s="11"/>
      <c r="J39" s="11"/>
      <c r="K39" s="11"/>
    </row>
    <row r="40" spans="1:11" ht="24.6" x14ac:dyDescent="0.7">
      <c r="A40" s="3">
        <v>39</v>
      </c>
      <c r="B40" s="3" t="s">
        <v>162</v>
      </c>
      <c r="C40" s="3" t="s">
        <v>15</v>
      </c>
      <c r="D40" s="3" t="s">
        <v>163</v>
      </c>
      <c r="E40" s="3" t="s">
        <v>164</v>
      </c>
      <c r="F40" s="36" t="s">
        <v>157</v>
      </c>
      <c r="G40" s="36" t="s">
        <v>85</v>
      </c>
      <c r="H40" s="3">
        <v>1000</v>
      </c>
      <c r="I40" s="11"/>
      <c r="J40" s="11"/>
      <c r="K40" s="11"/>
    </row>
    <row r="41" spans="1:11" ht="24.6" x14ac:dyDescent="0.7">
      <c r="A41" s="3">
        <v>40</v>
      </c>
      <c r="B41" s="3" t="s">
        <v>165</v>
      </c>
      <c r="C41" s="3" t="s">
        <v>15</v>
      </c>
      <c r="D41" s="3" t="s">
        <v>166</v>
      </c>
      <c r="E41" s="3" t="s">
        <v>167</v>
      </c>
      <c r="F41" s="36" t="s">
        <v>157</v>
      </c>
      <c r="G41" s="36" t="s">
        <v>25</v>
      </c>
      <c r="H41" s="3">
        <v>1000</v>
      </c>
      <c r="I41" s="11"/>
      <c r="J41" s="11"/>
      <c r="K41" s="11"/>
    </row>
    <row r="42" spans="1:11" ht="24.6" x14ac:dyDescent="0.7">
      <c r="A42" s="3">
        <v>41</v>
      </c>
      <c r="B42" s="3" t="s">
        <v>168</v>
      </c>
      <c r="C42" s="3" t="s">
        <v>15</v>
      </c>
      <c r="D42" s="3" t="s">
        <v>169</v>
      </c>
      <c r="E42" s="3" t="s">
        <v>170</v>
      </c>
      <c r="F42" s="36" t="s">
        <v>157</v>
      </c>
      <c r="G42" s="36" t="s">
        <v>34</v>
      </c>
      <c r="H42" s="3">
        <v>1000</v>
      </c>
      <c r="I42" s="11"/>
      <c r="J42" s="11"/>
      <c r="K42" s="11"/>
    </row>
    <row r="43" spans="1:11" ht="24.6" x14ac:dyDescent="0.7">
      <c r="A43" s="3">
        <v>42</v>
      </c>
      <c r="B43" s="3" t="s">
        <v>171</v>
      </c>
      <c r="C43" s="3" t="s">
        <v>27</v>
      </c>
      <c r="D43" s="3" t="s">
        <v>172</v>
      </c>
      <c r="E43" s="3" t="s">
        <v>173</v>
      </c>
      <c r="F43" s="36" t="s">
        <v>174</v>
      </c>
      <c r="G43" s="36" t="s">
        <v>19</v>
      </c>
      <c r="H43" s="3">
        <v>1000</v>
      </c>
      <c r="I43" s="11"/>
      <c r="J43" s="11"/>
      <c r="K43" s="11"/>
    </row>
    <row r="44" spans="1:11" ht="24.6" x14ac:dyDescent="0.7">
      <c r="A44" s="3">
        <v>43</v>
      </c>
      <c r="B44" s="3" t="s">
        <v>175</v>
      </c>
      <c r="C44" s="3" t="s">
        <v>27</v>
      </c>
      <c r="D44" s="3" t="s">
        <v>176</v>
      </c>
      <c r="E44" s="3" t="s">
        <v>177</v>
      </c>
      <c r="F44" s="36" t="s">
        <v>157</v>
      </c>
      <c r="G44" s="36" t="s">
        <v>178</v>
      </c>
      <c r="H44" s="3">
        <v>1000</v>
      </c>
      <c r="I44" s="11"/>
      <c r="J44" s="11"/>
      <c r="K44" s="11"/>
    </row>
    <row r="45" spans="1:11" ht="24.6" x14ac:dyDescent="0.7">
      <c r="A45" s="3">
        <v>44</v>
      </c>
      <c r="B45" s="39" t="s">
        <v>179</v>
      </c>
      <c r="C45" s="39" t="s">
        <v>27</v>
      </c>
      <c r="D45" s="39" t="s">
        <v>180</v>
      </c>
      <c r="E45" s="39" t="s">
        <v>181</v>
      </c>
      <c r="F45" s="38" t="s">
        <v>157</v>
      </c>
      <c r="G45" s="38" t="s">
        <v>96</v>
      </c>
      <c r="H45" s="39">
        <v>100</v>
      </c>
      <c r="I45" s="11"/>
      <c r="J45" s="11"/>
      <c r="K45" s="11"/>
    </row>
    <row r="46" spans="1:11" ht="24.6" x14ac:dyDescent="0.7">
      <c r="A46" s="3">
        <v>45</v>
      </c>
      <c r="B46" s="64" t="s">
        <v>182</v>
      </c>
      <c r="C46" s="64" t="s">
        <v>57</v>
      </c>
      <c r="D46" s="64" t="s">
        <v>183</v>
      </c>
      <c r="E46" s="64" t="s">
        <v>184</v>
      </c>
      <c r="F46" s="65" t="s">
        <v>1361</v>
      </c>
      <c r="G46" s="65" t="s">
        <v>185</v>
      </c>
      <c r="H46" s="64">
        <v>1000</v>
      </c>
      <c r="I46" s="11"/>
      <c r="J46" s="11"/>
      <c r="K46" s="11"/>
    </row>
    <row r="47" spans="1:11" ht="24.6" x14ac:dyDescent="0.7">
      <c r="A47" s="3">
        <v>46</v>
      </c>
      <c r="B47" s="64" t="s">
        <v>186</v>
      </c>
      <c r="C47" s="64" t="s">
        <v>15</v>
      </c>
      <c r="D47" s="64" t="s">
        <v>187</v>
      </c>
      <c r="E47" s="64" t="s">
        <v>188</v>
      </c>
      <c r="F47" s="65" t="s">
        <v>1361</v>
      </c>
      <c r="G47" s="65" t="s">
        <v>189</v>
      </c>
      <c r="H47" s="64">
        <v>1000</v>
      </c>
      <c r="I47" s="11"/>
      <c r="J47" s="11"/>
      <c r="K47" s="11"/>
    </row>
    <row r="48" spans="1:11" ht="24.6" x14ac:dyDescent="0.7">
      <c r="A48" s="3">
        <v>47</v>
      </c>
      <c r="B48" s="3" t="s">
        <v>190</v>
      </c>
      <c r="C48" s="3" t="s">
        <v>27</v>
      </c>
      <c r="D48" s="3" t="s">
        <v>191</v>
      </c>
      <c r="E48" s="3" t="s">
        <v>192</v>
      </c>
      <c r="F48" s="36" t="s">
        <v>157</v>
      </c>
      <c r="G48" s="36" t="s">
        <v>193</v>
      </c>
      <c r="H48" s="3">
        <v>1000</v>
      </c>
      <c r="I48" s="11"/>
      <c r="J48" s="11"/>
      <c r="K48" s="11"/>
    </row>
    <row r="49" spans="1:11" ht="24.6" x14ac:dyDescent="0.7">
      <c r="A49" s="3">
        <v>48</v>
      </c>
      <c r="B49" s="3" t="s">
        <v>194</v>
      </c>
      <c r="C49" s="3" t="s">
        <v>27</v>
      </c>
      <c r="D49" s="3" t="s">
        <v>195</v>
      </c>
      <c r="E49" s="3" t="s">
        <v>196</v>
      </c>
      <c r="F49" s="36" t="s">
        <v>157</v>
      </c>
      <c r="G49" s="36" t="s">
        <v>81</v>
      </c>
      <c r="H49" s="3">
        <v>1000</v>
      </c>
      <c r="I49" s="11"/>
      <c r="J49" s="11"/>
      <c r="K49" s="11"/>
    </row>
    <row r="50" spans="1:11" ht="24.6" x14ac:dyDescent="0.7">
      <c r="A50" s="3">
        <v>49</v>
      </c>
      <c r="B50" s="3" t="s">
        <v>197</v>
      </c>
      <c r="C50" s="3" t="s">
        <v>27</v>
      </c>
      <c r="D50" s="3" t="s">
        <v>198</v>
      </c>
      <c r="E50" s="3" t="s">
        <v>199</v>
      </c>
      <c r="F50" s="36" t="s">
        <v>157</v>
      </c>
      <c r="G50" s="36" t="s">
        <v>46</v>
      </c>
      <c r="H50" s="3">
        <v>1000</v>
      </c>
      <c r="I50" s="11"/>
      <c r="J50" s="11"/>
      <c r="K50" s="11"/>
    </row>
    <row r="51" spans="1:11" ht="24.6" x14ac:dyDescent="0.7">
      <c r="A51" s="3">
        <v>50</v>
      </c>
      <c r="B51" s="3" t="s">
        <v>200</v>
      </c>
      <c r="C51" s="3" t="s">
        <v>27</v>
      </c>
      <c r="D51" s="3" t="s">
        <v>201</v>
      </c>
      <c r="E51" s="3" t="s">
        <v>202</v>
      </c>
      <c r="F51" s="36" t="s">
        <v>203</v>
      </c>
      <c r="G51" s="36" t="s">
        <v>64</v>
      </c>
      <c r="H51" s="3">
        <v>1000</v>
      </c>
      <c r="I51" s="11"/>
      <c r="J51" s="11"/>
      <c r="K51" s="11"/>
    </row>
    <row r="52" spans="1:11" ht="24.6" x14ac:dyDescent="0.7">
      <c r="A52" s="3">
        <v>51</v>
      </c>
      <c r="B52" s="3" t="s">
        <v>204</v>
      </c>
      <c r="C52" s="3" t="s">
        <v>15</v>
      </c>
      <c r="D52" s="3" t="s">
        <v>205</v>
      </c>
      <c r="E52" s="3" t="s">
        <v>206</v>
      </c>
      <c r="F52" s="36" t="s">
        <v>157</v>
      </c>
      <c r="G52" s="36" t="s">
        <v>30</v>
      </c>
      <c r="H52" s="3">
        <v>1000</v>
      </c>
      <c r="I52" s="11"/>
      <c r="J52" s="11"/>
      <c r="K52" s="11"/>
    </row>
    <row r="53" spans="1:11" ht="24.6" x14ac:dyDescent="0.7">
      <c r="A53" s="3">
        <v>52</v>
      </c>
      <c r="B53" s="3" t="s">
        <v>207</v>
      </c>
      <c r="C53" s="3" t="s">
        <v>27</v>
      </c>
      <c r="D53" s="3" t="s">
        <v>208</v>
      </c>
      <c r="E53" s="3" t="s">
        <v>209</v>
      </c>
      <c r="F53" s="36" t="s">
        <v>210</v>
      </c>
      <c r="G53" s="36" t="s">
        <v>161</v>
      </c>
      <c r="H53" s="3">
        <v>1000</v>
      </c>
      <c r="I53" s="11"/>
      <c r="J53" s="11"/>
      <c r="K53" s="11"/>
    </row>
    <row r="54" spans="1:11" ht="24.6" x14ac:dyDescent="0.7">
      <c r="A54" s="3">
        <v>53</v>
      </c>
      <c r="B54" s="3" t="s">
        <v>211</v>
      </c>
      <c r="C54" s="3" t="s">
        <v>27</v>
      </c>
      <c r="D54" s="3" t="s">
        <v>212</v>
      </c>
      <c r="E54" s="3" t="s">
        <v>213</v>
      </c>
      <c r="F54" s="36" t="s">
        <v>210</v>
      </c>
      <c r="G54" s="36" t="s">
        <v>72</v>
      </c>
      <c r="H54" s="3">
        <v>1000</v>
      </c>
      <c r="I54" s="11"/>
      <c r="J54" s="11"/>
      <c r="K54" s="11"/>
    </row>
    <row r="55" spans="1:11" ht="24.6" x14ac:dyDescent="0.7">
      <c r="A55" s="3">
        <v>54</v>
      </c>
      <c r="B55" s="3" t="s">
        <v>214</v>
      </c>
      <c r="C55" s="3" t="s">
        <v>27</v>
      </c>
      <c r="D55" s="3" t="s">
        <v>215</v>
      </c>
      <c r="E55" s="3" t="s">
        <v>216</v>
      </c>
      <c r="F55" s="36" t="s">
        <v>210</v>
      </c>
      <c r="G55" s="36" t="s">
        <v>217</v>
      </c>
      <c r="H55" s="3">
        <v>1000</v>
      </c>
      <c r="I55" s="11"/>
      <c r="J55" s="11"/>
      <c r="K55" s="11"/>
    </row>
    <row r="56" spans="1:11" ht="24.6" x14ac:dyDescent="0.7">
      <c r="A56" s="3">
        <v>55</v>
      </c>
      <c r="B56" s="3" t="s">
        <v>218</v>
      </c>
      <c r="C56" s="3" t="s">
        <v>27</v>
      </c>
      <c r="D56" s="3" t="s">
        <v>219</v>
      </c>
      <c r="E56" s="3" t="s">
        <v>220</v>
      </c>
      <c r="F56" s="36" t="s">
        <v>210</v>
      </c>
      <c r="G56" s="36" t="s">
        <v>221</v>
      </c>
      <c r="H56" s="3">
        <v>1000</v>
      </c>
      <c r="I56" s="11"/>
      <c r="J56" s="11"/>
      <c r="K56" s="11"/>
    </row>
    <row r="57" spans="1:11" ht="24.6" x14ac:dyDescent="0.7">
      <c r="A57" s="3">
        <v>56</v>
      </c>
      <c r="B57" s="3" t="s">
        <v>222</v>
      </c>
      <c r="C57" s="3" t="s">
        <v>27</v>
      </c>
      <c r="D57" s="3" t="s">
        <v>223</v>
      </c>
      <c r="E57" s="3" t="s">
        <v>224</v>
      </c>
      <c r="F57" s="36" t="s">
        <v>210</v>
      </c>
      <c r="G57" s="36" t="s">
        <v>25</v>
      </c>
      <c r="H57" s="3">
        <v>1000</v>
      </c>
      <c r="I57" s="11"/>
      <c r="J57" s="11"/>
      <c r="K57" s="11"/>
    </row>
    <row r="58" spans="1:11" ht="24.6" x14ac:dyDescent="0.7">
      <c r="A58" s="3">
        <v>57</v>
      </c>
      <c r="B58" s="3" t="s">
        <v>225</v>
      </c>
      <c r="C58" s="3" t="s">
        <v>27</v>
      </c>
      <c r="D58" s="3" t="s">
        <v>226</v>
      </c>
      <c r="E58" s="3" t="s">
        <v>227</v>
      </c>
      <c r="F58" s="36" t="s">
        <v>210</v>
      </c>
      <c r="G58" s="36" t="s">
        <v>178</v>
      </c>
      <c r="H58" s="3">
        <v>1000</v>
      </c>
      <c r="I58" s="11"/>
      <c r="J58" s="11"/>
      <c r="K58" s="11"/>
    </row>
    <row r="59" spans="1:11" ht="24.6" x14ac:dyDescent="0.7">
      <c r="A59" s="3">
        <v>58</v>
      </c>
      <c r="B59" s="3" t="s">
        <v>228</v>
      </c>
      <c r="C59" s="3" t="s">
        <v>27</v>
      </c>
      <c r="D59" s="3" t="s">
        <v>229</v>
      </c>
      <c r="E59" s="3" t="s">
        <v>230</v>
      </c>
      <c r="F59" s="36" t="s">
        <v>210</v>
      </c>
      <c r="G59" s="36" t="s">
        <v>231</v>
      </c>
      <c r="H59" s="3">
        <v>1000</v>
      </c>
      <c r="I59" s="11"/>
      <c r="J59" s="11"/>
      <c r="K59" s="11"/>
    </row>
    <row r="60" spans="1:11" ht="24.6" x14ac:dyDescent="0.7">
      <c r="A60" s="3">
        <v>59</v>
      </c>
      <c r="B60" s="3" t="s">
        <v>232</v>
      </c>
      <c r="C60" s="3" t="s">
        <v>27</v>
      </c>
      <c r="D60" s="3" t="s">
        <v>233</v>
      </c>
      <c r="E60" s="3" t="s">
        <v>234</v>
      </c>
      <c r="F60" s="36" t="s">
        <v>210</v>
      </c>
      <c r="G60" s="36" t="s">
        <v>235</v>
      </c>
      <c r="H60" s="3">
        <v>1000</v>
      </c>
      <c r="I60" s="11"/>
      <c r="J60" s="11"/>
      <c r="K60" s="11"/>
    </row>
    <row r="61" spans="1:11" ht="24.6" x14ac:dyDescent="0.7">
      <c r="A61" s="3">
        <v>60</v>
      </c>
      <c r="B61" s="37" t="s">
        <v>236</v>
      </c>
      <c r="C61" s="37" t="s">
        <v>27</v>
      </c>
      <c r="D61" s="37" t="s">
        <v>237</v>
      </c>
      <c r="E61" s="37" t="s">
        <v>238</v>
      </c>
      <c r="F61" s="38" t="s">
        <v>239</v>
      </c>
      <c r="G61" s="38"/>
      <c r="H61" s="39">
        <v>100</v>
      </c>
      <c r="I61" s="11"/>
      <c r="J61" s="11"/>
      <c r="K61" s="11"/>
    </row>
    <row r="62" spans="1:11" ht="24.6" x14ac:dyDescent="0.7">
      <c r="A62" s="3">
        <v>61</v>
      </c>
      <c r="B62" s="3" t="s">
        <v>240</v>
      </c>
      <c r="C62" s="3" t="s">
        <v>27</v>
      </c>
      <c r="D62" s="3" t="s">
        <v>241</v>
      </c>
      <c r="E62" s="3" t="s">
        <v>242</v>
      </c>
      <c r="F62" s="36" t="s">
        <v>210</v>
      </c>
      <c r="G62" s="36" t="s">
        <v>115</v>
      </c>
      <c r="H62" s="3">
        <v>1000</v>
      </c>
      <c r="I62" s="11"/>
      <c r="J62" s="11"/>
      <c r="K62" s="11"/>
    </row>
    <row r="63" spans="1:11" ht="24.6" x14ac:dyDescent="0.7">
      <c r="A63" s="3">
        <v>62</v>
      </c>
      <c r="B63" s="39" t="s">
        <v>243</v>
      </c>
      <c r="C63" s="39" t="s">
        <v>27</v>
      </c>
      <c r="D63" s="39" t="s">
        <v>244</v>
      </c>
      <c r="E63" s="39" t="s">
        <v>245</v>
      </c>
      <c r="F63" s="38" t="s">
        <v>157</v>
      </c>
      <c r="G63" s="38" t="s">
        <v>77</v>
      </c>
      <c r="H63" s="39">
        <v>100</v>
      </c>
      <c r="I63" s="11"/>
      <c r="J63" s="11"/>
      <c r="K63" s="11"/>
    </row>
    <row r="64" spans="1:11" ht="24.6" x14ac:dyDescent="0.7">
      <c r="A64" s="3">
        <v>63</v>
      </c>
      <c r="B64" s="3" t="s">
        <v>246</v>
      </c>
      <c r="C64" s="3" t="s">
        <v>15</v>
      </c>
      <c r="D64" s="3" t="s">
        <v>247</v>
      </c>
      <c r="E64" s="3" t="s">
        <v>248</v>
      </c>
      <c r="F64" s="36" t="s">
        <v>157</v>
      </c>
      <c r="G64" s="36" t="s">
        <v>249</v>
      </c>
      <c r="H64" s="3">
        <v>1000</v>
      </c>
      <c r="I64" s="11"/>
      <c r="J64" s="11"/>
      <c r="K64" s="11"/>
    </row>
    <row r="65" spans="1:11" ht="24.6" x14ac:dyDescent="0.7">
      <c r="A65" s="3">
        <v>64</v>
      </c>
      <c r="B65" s="39" t="s">
        <v>250</v>
      </c>
      <c r="C65" s="39" t="s">
        <v>27</v>
      </c>
      <c r="D65" s="39" t="s">
        <v>251</v>
      </c>
      <c r="E65" s="39" t="s">
        <v>252</v>
      </c>
      <c r="F65" s="38" t="s">
        <v>253</v>
      </c>
      <c r="G65" s="38"/>
      <c r="H65" s="39">
        <v>100</v>
      </c>
      <c r="I65" s="11"/>
      <c r="J65" s="11"/>
      <c r="K65" s="11"/>
    </row>
    <row r="66" spans="1:11" ht="24.6" x14ac:dyDescent="0.7">
      <c r="A66" s="3">
        <v>65</v>
      </c>
      <c r="B66" s="3" t="s">
        <v>254</v>
      </c>
      <c r="C66" s="3" t="s">
        <v>15</v>
      </c>
      <c r="D66" s="3" t="s">
        <v>255</v>
      </c>
      <c r="E66" s="3" t="s">
        <v>256</v>
      </c>
      <c r="F66" s="36" t="s">
        <v>257</v>
      </c>
      <c r="G66" s="36" t="s">
        <v>258</v>
      </c>
      <c r="H66" s="3">
        <v>1000</v>
      </c>
      <c r="I66" s="11"/>
      <c r="J66" s="11"/>
      <c r="K66" s="11"/>
    </row>
    <row r="67" spans="1:11" ht="24.6" x14ac:dyDescent="0.7">
      <c r="A67" s="3">
        <v>66</v>
      </c>
      <c r="B67" s="3" t="s">
        <v>259</v>
      </c>
      <c r="C67" s="3" t="s">
        <v>9</v>
      </c>
      <c r="D67" s="3" t="s">
        <v>260</v>
      </c>
      <c r="E67" s="3" t="s">
        <v>261</v>
      </c>
      <c r="F67" s="36" t="s">
        <v>157</v>
      </c>
      <c r="G67" s="36" t="s">
        <v>38</v>
      </c>
      <c r="H67" s="3">
        <v>1000</v>
      </c>
      <c r="I67" s="11"/>
      <c r="J67" s="11"/>
      <c r="K67" s="11"/>
    </row>
    <row r="68" spans="1:11" ht="24.6" x14ac:dyDescent="0.7">
      <c r="A68" s="3">
        <v>67</v>
      </c>
      <c r="B68" s="3" t="s">
        <v>262</v>
      </c>
      <c r="C68" s="3" t="s">
        <v>15</v>
      </c>
      <c r="D68" s="3" t="s">
        <v>263</v>
      </c>
      <c r="E68" s="3" t="s">
        <v>264</v>
      </c>
      <c r="F68" s="36" t="s">
        <v>265</v>
      </c>
      <c r="G68" s="36" t="s">
        <v>123</v>
      </c>
      <c r="H68" s="3">
        <v>1000</v>
      </c>
      <c r="I68" s="11"/>
      <c r="J68" s="11"/>
      <c r="K68" s="11"/>
    </row>
    <row r="69" spans="1:11" ht="24.6" x14ac:dyDescent="0.7">
      <c r="A69" s="3">
        <v>68</v>
      </c>
      <c r="B69" s="39" t="s">
        <v>266</v>
      </c>
      <c r="C69" s="39" t="s">
        <v>27</v>
      </c>
      <c r="D69" s="39" t="s">
        <v>267</v>
      </c>
      <c r="E69" s="39" t="s">
        <v>268</v>
      </c>
      <c r="F69" s="38" t="s">
        <v>269</v>
      </c>
      <c r="G69" s="38" t="s">
        <v>249</v>
      </c>
      <c r="H69" s="39">
        <v>100</v>
      </c>
      <c r="I69" s="11"/>
      <c r="J69" s="11"/>
      <c r="K69" s="11"/>
    </row>
    <row r="70" spans="1:11" ht="24.6" x14ac:dyDescent="0.7">
      <c r="A70" s="3">
        <v>69</v>
      </c>
      <c r="B70" s="37" t="s">
        <v>270</v>
      </c>
      <c r="C70" s="37" t="s">
        <v>27</v>
      </c>
      <c r="D70" s="37" t="s">
        <v>271</v>
      </c>
      <c r="E70" s="37" t="s">
        <v>272</v>
      </c>
      <c r="F70" s="36" t="s">
        <v>265</v>
      </c>
      <c r="G70" s="36" t="s">
        <v>119</v>
      </c>
      <c r="H70" s="3">
        <v>1000</v>
      </c>
      <c r="I70" s="11"/>
      <c r="J70" s="11"/>
      <c r="K70" s="11"/>
    </row>
    <row r="71" spans="1:11" ht="24.6" x14ac:dyDescent="0.7">
      <c r="A71" s="3">
        <v>70</v>
      </c>
      <c r="B71" s="3" t="s">
        <v>273</v>
      </c>
      <c r="C71" s="3" t="s">
        <v>74</v>
      </c>
      <c r="D71" s="3" t="s">
        <v>274</v>
      </c>
      <c r="E71" s="3" t="s">
        <v>275</v>
      </c>
      <c r="F71" s="36" t="s">
        <v>276</v>
      </c>
      <c r="G71" s="36" t="s">
        <v>123</v>
      </c>
      <c r="H71" s="3">
        <v>1000</v>
      </c>
      <c r="I71" s="11"/>
      <c r="J71" s="11"/>
      <c r="K71" s="11"/>
    </row>
    <row r="72" spans="1:11" ht="24.6" x14ac:dyDescent="0.7">
      <c r="A72" s="3">
        <v>71</v>
      </c>
      <c r="B72" s="3" t="s">
        <v>277</v>
      </c>
      <c r="C72" s="3" t="s">
        <v>74</v>
      </c>
      <c r="D72" s="3" t="s">
        <v>278</v>
      </c>
      <c r="E72" s="3" t="s">
        <v>279</v>
      </c>
      <c r="F72" s="36" t="s">
        <v>276</v>
      </c>
      <c r="G72" s="36" t="s">
        <v>119</v>
      </c>
      <c r="H72" s="3">
        <v>1000</v>
      </c>
      <c r="I72" s="11"/>
      <c r="J72" s="11"/>
      <c r="K72" s="11"/>
    </row>
    <row r="73" spans="1:11" ht="24.6" x14ac:dyDescent="0.7">
      <c r="A73" s="3">
        <v>72</v>
      </c>
      <c r="B73" s="3" t="s">
        <v>280</v>
      </c>
      <c r="C73" s="3" t="s">
        <v>27</v>
      </c>
      <c r="D73" s="3" t="s">
        <v>281</v>
      </c>
      <c r="E73" s="3" t="s">
        <v>282</v>
      </c>
      <c r="F73" s="36" t="s">
        <v>276</v>
      </c>
      <c r="G73" s="36" t="s">
        <v>115</v>
      </c>
      <c r="H73" s="3">
        <v>1000</v>
      </c>
      <c r="I73" s="11"/>
      <c r="J73" s="11"/>
      <c r="K73" s="11"/>
    </row>
    <row r="74" spans="1:11" ht="24.6" x14ac:dyDescent="0.7">
      <c r="A74" s="3">
        <v>73</v>
      </c>
      <c r="B74" s="3" t="s">
        <v>283</v>
      </c>
      <c r="C74" s="3" t="s">
        <v>15</v>
      </c>
      <c r="D74" s="3" t="s">
        <v>284</v>
      </c>
      <c r="E74" s="3" t="s">
        <v>285</v>
      </c>
      <c r="F74" s="36" t="s">
        <v>286</v>
      </c>
      <c r="G74" s="36" t="s">
        <v>115</v>
      </c>
      <c r="H74" s="3">
        <v>1000</v>
      </c>
      <c r="I74" s="11"/>
      <c r="J74" s="11"/>
      <c r="K74" s="11"/>
    </row>
    <row r="75" spans="1:11" ht="24.6" x14ac:dyDescent="0.7">
      <c r="A75" s="3">
        <v>74</v>
      </c>
      <c r="B75" s="3" t="s">
        <v>287</v>
      </c>
      <c r="C75" s="3" t="s">
        <v>74</v>
      </c>
      <c r="D75" s="3" t="s">
        <v>288</v>
      </c>
      <c r="E75" s="3" t="s">
        <v>289</v>
      </c>
      <c r="F75" s="36" t="s">
        <v>286</v>
      </c>
      <c r="G75" s="36" t="s">
        <v>119</v>
      </c>
      <c r="H75" s="3">
        <v>1000</v>
      </c>
      <c r="I75" s="11"/>
      <c r="J75" s="11"/>
      <c r="K75" s="11"/>
    </row>
    <row r="76" spans="1:11" ht="24.6" x14ac:dyDescent="0.7">
      <c r="A76" s="3">
        <v>75</v>
      </c>
      <c r="B76" s="3" t="s">
        <v>290</v>
      </c>
      <c r="C76" s="3" t="s">
        <v>27</v>
      </c>
      <c r="D76" s="3" t="s">
        <v>291</v>
      </c>
      <c r="E76" s="3" t="s">
        <v>292</v>
      </c>
      <c r="F76" s="36" t="s">
        <v>286</v>
      </c>
      <c r="G76" s="36" t="s">
        <v>123</v>
      </c>
      <c r="H76" s="3">
        <v>1000</v>
      </c>
      <c r="I76" s="11"/>
      <c r="J76" s="11"/>
      <c r="K76" s="11"/>
    </row>
    <row r="77" spans="1:11" ht="24.6" x14ac:dyDescent="0.7">
      <c r="A77" s="3">
        <v>76</v>
      </c>
      <c r="B77" s="3" t="s">
        <v>293</v>
      </c>
      <c r="C77" s="3" t="s">
        <v>74</v>
      </c>
      <c r="D77" s="3" t="s">
        <v>294</v>
      </c>
      <c r="E77" s="3" t="s">
        <v>295</v>
      </c>
      <c r="F77" s="36" t="s">
        <v>296</v>
      </c>
      <c r="G77" s="36" t="s">
        <v>123</v>
      </c>
      <c r="H77" s="3">
        <v>1000</v>
      </c>
      <c r="I77" s="11"/>
      <c r="J77" s="11"/>
      <c r="K77" s="11"/>
    </row>
    <row r="78" spans="1:11" ht="24.6" x14ac:dyDescent="0.7">
      <c r="A78" s="3">
        <v>77</v>
      </c>
      <c r="B78" s="3" t="s">
        <v>297</v>
      </c>
      <c r="C78" s="3" t="s">
        <v>74</v>
      </c>
      <c r="D78" s="3" t="s">
        <v>298</v>
      </c>
      <c r="E78" s="3" t="s">
        <v>299</v>
      </c>
      <c r="F78" s="36" t="s">
        <v>296</v>
      </c>
      <c r="G78" s="36" t="s">
        <v>119</v>
      </c>
      <c r="H78" s="3">
        <v>1000</v>
      </c>
      <c r="I78" s="11"/>
      <c r="J78" s="11"/>
      <c r="K78" s="11"/>
    </row>
    <row r="79" spans="1:11" ht="24.6" x14ac:dyDescent="0.7">
      <c r="A79" s="3">
        <v>78</v>
      </c>
      <c r="B79" s="3" t="s">
        <v>300</v>
      </c>
      <c r="C79" s="3" t="s">
        <v>15</v>
      </c>
      <c r="D79" s="3" t="s">
        <v>301</v>
      </c>
      <c r="E79" s="3" t="s">
        <v>302</v>
      </c>
      <c r="F79" s="36" t="s">
        <v>296</v>
      </c>
      <c r="G79" s="36" t="s">
        <v>115</v>
      </c>
      <c r="H79" s="3">
        <v>1000</v>
      </c>
      <c r="I79" s="11"/>
      <c r="J79" s="11"/>
      <c r="K79" s="11"/>
    </row>
    <row r="80" spans="1:11" ht="24.6" x14ac:dyDescent="0.7">
      <c r="A80" s="3">
        <v>79</v>
      </c>
      <c r="B80" s="3" t="s">
        <v>303</v>
      </c>
      <c r="C80" s="3" t="s">
        <v>27</v>
      </c>
      <c r="D80" s="3" t="s">
        <v>304</v>
      </c>
      <c r="E80" s="3" t="s">
        <v>305</v>
      </c>
      <c r="F80" s="36" t="s">
        <v>306</v>
      </c>
      <c r="G80" s="36" t="s">
        <v>115</v>
      </c>
      <c r="H80" s="3">
        <v>1000</v>
      </c>
      <c r="I80" s="11"/>
      <c r="J80" s="11"/>
      <c r="K80" s="11"/>
    </row>
    <row r="81" spans="1:11" ht="24.6" x14ac:dyDescent="0.7">
      <c r="A81" s="3">
        <v>80</v>
      </c>
      <c r="B81" s="39" t="s">
        <v>307</v>
      </c>
      <c r="C81" s="39" t="s">
        <v>15</v>
      </c>
      <c r="D81" s="39" t="s">
        <v>308</v>
      </c>
      <c r="E81" s="39" t="s">
        <v>309</v>
      </c>
      <c r="F81" s="38" t="s">
        <v>306</v>
      </c>
      <c r="G81" s="38" t="s">
        <v>123</v>
      </c>
      <c r="H81" s="39">
        <v>100</v>
      </c>
      <c r="I81" s="11"/>
      <c r="J81" s="11"/>
      <c r="K81" s="11"/>
    </row>
    <row r="82" spans="1:11" ht="24.6" x14ac:dyDescent="0.7">
      <c r="A82" s="3">
        <v>81</v>
      </c>
      <c r="B82" s="3" t="s">
        <v>310</v>
      </c>
      <c r="C82" s="3" t="s">
        <v>74</v>
      </c>
      <c r="D82" s="3" t="s">
        <v>311</v>
      </c>
      <c r="E82" s="3" t="s">
        <v>312</v>
      </c>
      <c r="F82" s="36" t="s">
        <v>306</v>
      </c>
      <c r="G82" s="36" t="s">
        <v>119</v>
      </c>
      <c r="H82" s="3">
        <v>1000</v>
      </c>
      <c r="I82" s="11"/>
      <c r="J82" s="11"/>
      <c r="K82" s="11"/>
    </row>
    <row r="83" spans="1:11" ht="24.6" x14ac:dyDescent="0.7">
      <c r="A83" s="3">
        <v>82</v>
      </c>
      <c r="B83" s="37" t="s">
        <v>313</v>
      </c>
      <c r="C83" s="37" t="s">
        <v>57</v>
      </c>
      <c r="D83" s="37" t="s">
        <v>314</v>
      </c>
      <c r="E83" s="37" t="s">
        <v>315</v>
      </c>
      <c r="F83" s="36" t="s">
        <v>316</v>
      </c>
      <c r="G83" s="36" t="s">
        <v>317</v>
      </c>
      <c r="H83" s="3">
        <v>1000</v>
      </c>
      <c r="I83" s="11"/>
      <c r="J83" s="11"/>
      <c r="K83" s="11"/>
    </row>
    <row r="84" spans="1:11" ht="24.6" x14ac:dyDescent="0.7">
      <c r="A84" s="3">
        <v>83</v>
      </c>
      <c r="B84" s="3" t="s">
        <v>318</v>
      </c>
      <c r="C84" s="3" t="s">
        <v>27</v>
      </c>
      <c r="D84" s="3" t="s">
        <v>319</v>
      </c>
      <c r="E84" s="3" t="s">
        <v>320</v>
      </c>
      <c r="F84" s="36" t="s">
        <v>321</v>
      </c>
      <c r="G84" s="36" t="s">
        <v>38</v>
      </c>
      <c r="H84" s="3">
        <v>1000</v>
      </c>
      <c r="I84" s="11"/>
      <c r="J84" s="11"/>
      <c r="K84" s="11"/>
    </row>
    <row r="85" spans="1:11" ht="24.6" x14ac:dyDescent="0.7">
      <c r="A85" s="3">
        <v>84</v>
      </c>
      <c r="B85" s="3" t="s">
        <v>322</v>
      </c>
      <c r="C85" s="3" t="s">
        <v>15</v>
      </c>
      <c r="D85" s="3" t="s">
        <v>323</v>
      </c>
      <c r="E85" s="3" t="s">
        <v>324</v>
      </c>
      <c r="F85" s="36" t="s">
        <v>325</v>
      </c>
      <c r="G85" s="36" t="s">
        <v>326</v>
      </c>
      <c r="H85" s="3">
        <v>1000</v>
      </c>
      <c r="I85" s="11"/>
      <c r="J85" s="11"/>
      <c r="K85" s="11"/>
    </row>
    <row r="86" spans="1:11" ht="24.6" x14ac:dyDescent="0.7">
      <c r="A86" s="3">
        <v>85</v>
      </c>
      <c r="B86" s="3" t="s">
        <v>327</v>
      </c>
      <c r="C86" s="3" t="s">
        <v>15</v>
      </c>
      <c r="D86" s="3" t="s">
        <v>328</v>
      </c>
      <c r="E86" s="3" t="s">
        <v>329</v>
      </c>
      <c r="F86" s="36" t="s">
        <v>330</v>
      </c>
      <c r="G86" s="36" t="s">
        <v>19</v>
      </c>
      <c r="H86" s="3">
        <v>1000</v>
      </c>
      <c r="I86" s="11"/>
      <c r="J86" s="11"/>
      <c r="K86" s="11"/>
    </row>
    <row r="87" spans="1:11" ht="24.6" x14ac:dyDescent="0.7">
      <c r="A87" s="3">
        <v>86</v>
      </c>
      <c r="B87" s="3" t="s">
        <v>331</v>
      </c>
      <c r="C87" s="3" t="s">
        <v>15</v>
      </c>
      <c r="D87" s="3" t="s">
        <v>332</v>
      </c>
      <c r="E87" s="3" t="s">
        <v>333</v>
      </c>
      <c r="F87" s="36" t="s">
        <v>334</v>
      </c>
      <c r="G87" s="36" t="s">
        <v>64</v>
      </c>
      <c r="H87" s="3">
        <v>1000</v>
      </c>
      <c r="I87" s="11"/>
      <c r="J87" s="11"/>
      <c r="K87" s="11"/>
    </row>
    <row r="88" spans="1:11" ht="24.6" x14ac:dyDescent="0.7">
      <c r="A88" s="3">
        <v>87</v>
      </c>
      <c r="B88" s="3" t="s">
        <v>335</v>
      </c>
      <c r="C88" s="3" t="s">
        <v>15</v>
      </c>
      <c r="D88" s="3" t="s">
        <v>336</v>
      </c>
      <c r="E88" s="3" t="s">
        <v>337</v>
      </c>
      <c r="F88" s="36" t="s">
        <v>334</v>
      </c>
      <c r="G88" s="36" t="s">
        <v>107</v>
      </c>
      <c r="H88" s="3">
        <v>1000</v>
      </c>
      <c r="I88" s="11"/>
      <c r="J88" s="11"/>
      <c r="K88" s="11"/>
    </row>
    <row r="89" spans="1:11" ht="24.6" x14ac:dyDescent="0.7">
      <c r="A89" s="3">
        <v>88</v>
      </c>
      <c r="B89" s="3" t="s">
        <v>338</v>
      </c>
      <c r="C89" s="3" t="s">
        <v>27</v>
      </c>
      <c r="D89" s="3" t="s">
        <v>339</v>
      </c>
      <c r="E89" s="3" t="s">
        <v>340</v>
      </c>
      <c r="F89" s="36" t="s">
        <v>330</v>
      </c>
      <c r="G89" s="36" t="s">
        <v>64</v>
      </c>
      <c r="H89" s="3">
        <v>1000</v>
      </c>
      <c r="I89" s="11"/>
      <c r="J89" s="11"/>
      <c r="K89" s="11"/>
    </row>
    <row r="90" spans="1:11" ht="24.6" x14ac:dyDescent="0.7">
      <c r="A90" s="3">
        <v>89</v>
      </c>
      <c r="B90" s="64" t="s">
        <v>341</v>
      </c>
      <c r="C90" s="64" t="s">
        <v>15</v>
      </c>
      <c r="D90" s="64" t="s">
        <v>342</v>
      </c>
      <c r="E90" s="64" t="s">
        <v>343</v>
      </c>
      <c r="F90" s="65" t="s">
        <v>1360</v>
      </c>
      <c r="G90" s="65" t="s">
        <v>185</v>
      </c>
      <c r="H90" s="64">
        <v>1000</v>
      </c>
      <c r="I90" s="11"/>
      <c r="J90" s="11"/>
      <c r="K90" s="11"/>
    </row>
    <row r="91" spans="1:11" ht="24.6" x14ac:dyDescent="0.7">
      <c r="A91" s="3">
        <v>90</v>
      </c>
      <c r="B91" s="64" t="s">
        <v>345</v>
      </c>
      <c r="C91" s="64" t="s">
        <v>27</v>
      </c>
      <c r="D91" s="64" t="s">
        <v>346</v>
      </c>
      <c r="E91" s="64" t="s">
        <v>347</v>
      </c>
      <c r="F91" s="65" t="s">
        <v>1360</v>
      </c>
      <c r="G91" s="65" t="s">
        <v>348</v>
      </c>
      <c r="H91" s="64">
        <v>1000</v>
      </c>
      <c r="I91" s="11"/>
      <c r="J91" s="11"/>
      <c r="K91" s="11"/>
    </row>
    <row r="92" spans="1:11" ht="24.6" x14ac:dyDescent="0.7">
      <c r="A92" s="3">
        <v>91</v>
      </c>
      <c r="B92" s="64" t="s">
        <v>349</v>
      </c>
      <c r="C92" s="64" t="s">
        <v>27</v>
      </c>
      <c r="D92" s="64" t="s">
        <v>350</v>
      </c>
      <c r="E92" s="64" t="s">
        <v>351</v>
      </c>
      <c r="F92" s="65" t="s">
        <v>1360</v>
      </c>
      <c r="G92" s="65" t="s">
        <v>352</v>
      </c>
      <c r="H92" s="64">
        <v>1000</v>
      </c>
      <c r="I92" s="11"/>
      <c r="J92" s="11"/>
      <c r="K92" s="11"/>
    </row>
    <row r="93" spans="1:11" ht="24.6" x14ac:dyDescent="0.7">
      <c r="A93" s="3">
        <v>92</v>
      </c>
      <c r="B93" s="64" t="s">
        <v>353</v>
      </c>
      <c r="C93" s="64" t="s">
        <v>9</v>
      </c>
      <c r="D93" s="64" t="s">
        <v>354</v>
      </c>
      <c r="E93" s="64" t="s">
        <v>355</v>
      </c>
      <c r="F93" s="65" t="s">
        <v>1360</v>
      </c>
      <c r="G93" s="65" t="s">
        <v>356</v>
      </c>
      <c r="H93" s="64">
        <v>1000</v>
      </c>
      <c r="I93" s="11"/>
      <c r="J93" s="11"/>
      <c r="K93" s="11"/>
    </row>
    <row r="94" spans="1:11" ht="24.6" x14ac:dyDescent="0.7">
      <c r="A94" s="3">
        <v>93</v>
      </c>
      <c r="B94" s="64" t="s">
        <v>357</v>
      </c>
      <c r="C94" s="64" t="s">
        <v>27</v>
      </c>
      <c r="D94" s="64" t="s">
        <v>358</v>
      </c>
      <c r="E94" s="64" t="s">
        <v>359</v>
      </c>
      <c r="F94" s="65" t="s">
        <v>1360</v>
      </c>
      <c r="G94" s="65" t="s">
        <v>360</v>
      </c>
      <c r="H94" s="64">
        <v>1000</v>
      </c>
      <c r="I94" s="11"/>
      <c r="J94" s="11"/>
      <c r="K94" s="11"/>
    </row>
    <row r="95" spans="1:11" ht="24.6" x14ac:dyDescent="0.7">
      <c r="A95" s="3">
        <v>94</v>
      </c>
      <c r="B95" s="3" t="s">
        <v>361</v>
      </c>
      <c r="C95" s="3" t="s">
        <v>15</v>
      </c>
      <c r="D95" s="3" t="s">
        <v>362</v>
      </c>
      <c r="E95" s="3" t="s">
        <v>363</v>
      </c>
      <c r="F95" s="36" t="s">
        <v>364</v>
      </c>
      <c r="G95" s="36" t="s">
        <v>365</v>
      </c>
      <c r="H95" s="3">
        <v>1000</v>
      </c>
      <c r="I95" s="11"/>
      <c r="J95" s="11"/>
      <c r="K95" s="11"/>
    </row>
    <row r="96" spans="1:11" ht="24.6" x14ac:dyDescent="0.7">
      <c r="A96" s="3">
        <v>95</v>
      </c>
      <c r="B96" s="64" t="s">
        <v>366</v>
      </c>
      <c r="C96" s="64" t="s">
        <v>15</v>
      </c>
      <c r="D96" s="64" t="s">
        <v>367</v>
      </c>
      <c r="E96" s="64" t="s">
        <v>368</v>
      </c>
      <c r="F96" s="65" t="s">
        <v>1362</v>
      </c>
      <c r="G96" s="65" t="s">
        <v>370</v>
      </c>
      <c r="H96" s="64">
        <v>1000</v>
      </c>
      <c r="I96" s="11"/>
      <c r="J96" s="11"/>
      <c r="K96" s="11"/>
    </row>
    <row r="97" spans="1:11" ht="24.6" x14ac:dyDescent="0.7">
      <c r="A97" s="3">
        <v>96</v>
      </c>
      <c r="B97" s="64" t="s">
        <v>371</v>
      </c>
      <c r="C97" s="64" t="s">
        <v>15</v>
      </c>
      <c r="D97" s="64" t="s">
        <v>372</v>
      </c>
      <c r="E97" s="64" t="s">
        <v>373</v>
      </c>
      <c r="F97" s="65" t="s">
        <v>1362</v>
      </c>
      <c r="G97" s="65" t="s">
        <v>374</v>
      </c>
      <c r="H97" s="64">
        <v>1000</v>
      </c>
      <c r="I97" s="11"/>
      <c r="J97" s="11"/>
      <c r="K97" s="11"/>
    </row>
    <row r="98" spans="1:11" ht="24.6" x14ac:dyDescent="0.7">
      <c r="A98" s="3">
        <v>97</v>
      </c>
      <c r="B98" s="64" t="s">
        <v>375</v>
      </c>
      <c r="C98" s="64" t="s">
        <v>27</v>
      </c>
      <c r="D98" s="64" t="s">
        <v>376</v>
      </c>
      <c r="E98" s="64" t="s">
        <v>377</v>
      </c>
      <c r="F98" s="65" t="s">
        <v>1362</v>
      </c>
      <c r="G98" s="65" t="s">
        <v>378</v>
      </c>
      <c r="H98" s="64">
        <v>1000</v>
      </c>
      <c r="I98" s="11"/>
      <c r="J98" s="11"/>
      <c r="K98" s="11"/>
    </row>
    <row r="99" spans="1:11" ht="24.6" x14ac:dyDescent="0.7">
      <c r="A99" s="3">
        <v>98</v>
      </c>
      <c r="B99" s="64" t="s">
        <v>379</v>
      </c>
      <c r="C99" s="64" t="s">
        <v>15</v>
      </c>
      <c r="D99" s="64" t="s">
        <v>380</v>
      </c>
      <c r="E99" s="64" t="s">
        <v>381</v>
      </c>
      <c r="F99" s="65" t="s">
        <v>1362</v>
      </c>
      <c r="G99" s="65" t="s">
        <v>382</v>
      </c>
      <c r="H99" s="64">
        <v>1000</v>
      </c>
      <c r="I99" s="11"/>
      <c r="J99" s="11"/>
      <c r="K99" s="11"/>
    </row>
    <row r="100" spans="1:11" ht="24.6" x14ac:dyDescent="0.7">
      <c r="A100" s="3">
        <v>99</v>
      </c>
      <c r="B100" s="64" t="s">
        <v>383</v>
      </c>
      <c r="C100" s="64" t="s">
        <v>15</v>
      </c>
      <c r="D100" s="64" t="s">
        <v>384</v>
      </c>
      <c r="E100" s="64" t="s">
        <v>385</v>
      </c>
      <c r="F100" s="65" t="s">
        <v>1362</v>
      </c>
      <c r="G100" s="65" t="s">
        <v>348</v>
      </c>
      <c r="H100" s="64">
        <v>1000</v>
      </c>
      <c r="I100" s="11"/>
      <c r="J100" s="11"/>
      <c r="K100" s="11"/>
    </row>
    <row r="101" spans="1:11" ht="24.6" x14ac:dyDescent="0.7">
      <c r="A101" s="3">
        <v>100</v>
      </c>
      <c r="B101" s="3" t="s">
        <v>386</v>
      </c>
      <c r="C101" s="3" t="s">
        <v>57</v>
      </c>
      <c r="D101" s="3" t="s">
        <v>387</v>
      </c>
      <c r="E101" s="3" t="s">
        <v>388</v>
      </c>
      <c r="F101" s="36" t="s">
        <v>389</v>
      </c>
      <c r="G101" s="36" t="s">
        <v>107</v>
      </c>
      <c r="H101" s="3">
        <v>1000</v>
      </c>
      <c r="I101" s="11"/>
      <c r="J101" s="11"/>
      <c r="K101" s="11"/>
    </row>
    <row r="102" spans="1:11" ht="24.6" x14ac:dyDescent="0.7">
      <c r="A102" s="3">
        <v>101</v>
      </c>
      <c r="B102" s="64" t="s">
        <v>390</v>
      </c>
      <c r="C102" s="64" t="s">
        <v>57</v>
      </c>
      <c r="D102" s="64" t="s">
        <v>391</v>
      </c>
      <c r="E102" s="64" t="s">
        <v>392</v>
      </c>
      <c r="F102" s="65" t="s">
        <v>1362</v>
      </c>
      <c r="G102" s="65" t="s">
        <v>352</v>
      </c>
      <c r="H102" s="64">
        <v>1000</v>
      </c>
      <c r="I102" s="11"/>
      <c r="J102" s="11"/>
      <c r="K102" s="11"/>
    </row>
    <row r="103" spans="1:11" ht="24.6" x14ac:dyDescent="0.7">
      <c r="A103" s="3">
        <v>102</v>
      </c>
      <c r="B103" s="41" t="s">
        <v>393</v>
      </c>
      <c r="C103" s="37" t="s">
        <v>15</v>
      </c>
      <c r="D103" s="37" t="s">
        <v>394</v>
      </c>
      <c r="E103" s="37" t="s">
        <v>395</v>
      </c>
      <c r="F103" s="36" t="s">
        <v>396</v>
      </c>
      <c r="G103" s="36" t="s">
        <v>115</v>
      </c>
      <c r="H103" s="3">
        <v>1000</v>
      </c>
      <c r="I103" s="11"/>
      <c r="J103" s="11"/>
      <c r="K103" s="11"/>
    </row>
    <row r="104" spans="1:11" ht="24.6" x14ac:dyDescent="0.7">
      <c r="A104" s="3">
        <v>103</v>
      </c>
      <c r="B104" s="39" t="s">
        <v>397</v>
      </c>
      <c r="C104" s="39" t="s">
        <v>27</v>
      </c>
      <c r="D104" s="39" t="s">
        <v>398</v>
      </c>
      <c r="E104" s="39" t="s">
        <v>399</v>
      </c>
      <c r="F104" s="38" t="s">
        <v>400</v>
      </c>
      <c r="G104" s="38" t="s">
        <v>72</v>
      </c>
      <c r="H104" s="39">
        <v>100</v>
      </c>
      <c r="I104" s="11"/>
      <c r="J104" s="11"/>
      <c r="K104" s="11"/>
    </row>
    <row r="105" spans="1:11" ht="24.6" x14ac:dyDescent="0.7">
      <c r="A105" s="3">
        <v>104</v>
      </c>
      <c r="B105" s="3" t="s">
        <v>401</v>
      </c>
      <c r="C105" s="3" t="s">
        <v>57</v>
      </c>
      <c r="D105" s="3" t="s">
        <v>402</v>
      </c>
      <c r="E105" s="3" t="s">
        <v>403</v>
      </c>
      <c r="F105" s="36" t="s">
        <v>404</v>
      </c>
      <c r="G105" s="36" t="s">
        <v>365</v>
      </c>
      <c r="H105" s="3">
        <v>1000</v>
      </c>
      <c r="I105" s="11"/>
      <c r="J105" s="11"/>
      <c r="K105" s="11"/>
    </row>
    <row r="106" spans="1:11" ht="24.6" x14ac:dyDescent="0.7">
      <c r="A106" s="3">
        <v>105</v>
      </c>
      <c r="B106" s="3" t="s">
        <v>405</v>
      </c>
      <c r="C106" s="3" t="s">
        <v>15</v>
      </c>
      <c r="D106" s="3" t="s">
        <v>406</v>
      </c>
      <c r="E106" s="3" t="s">
        <v>407</v>
      </c>
      <c r="F106" s="36" t="s">
        <v>404</v>
      </c>
      <c r="G106" s="36" t="s">
        <v>408</v>
      </c>
      <c r="H106" s="3">
        <v>1000</v>
      </c>
      <c r="I106" s="11"/>
      <c r="J106" s="11"/>
      <c r="K106" s="11"/>
    </row>
    <row r="107" spans="1:11" ht="24.6" x14ac:dyDescent="0.7">
      <c r="A107" s="3">
        <v>106</v>
      </c>
      <c r="B107" s="58" t="s">
        <v>409</v>
      </c>
      <c r="C107" s="58" t="s">
        <v>27</v>
      </c>
      <c r="D107" s="58" t="s">
        <v>410</v>
      </c>
      <c r="E107" s="58" t="s">
        <v>411</v>
      </c>
      <c r="F107" s="38" t="s">
        <v>412</v>
      </c>
      <c r="G107" s="38" t="s">
        <v>352</v>
      </c>
      <c r="H107" s="39">
        <v>100</v>
      </c>
      <c r="I107" s="11"/>
      <c r="J107" s="11"/>
      <c r="K107" s="11"/>
    </row>
    <row r="108" spans="1:11" ht="24.6" x14ac:dyDescent="0.7">
      <c r="A108" s="3">
        <v>107</v>
      </c>
      <c r="B108" s="58" t="s">
        <v>413</v>
      </c>
      <c r="C108" s="58" t="s">
        <v>27</v>
      </c>
      <c r="D108" s="58" t="s">
        <v>414</v>
      </c>
      <c r="E108" s="58" t="s">
        <v>415</v>
      </c>
      <c r="F108" s="38"/>
      <c r="G108" s="38"/>
      <c r="H108" s="39">
        <v>100</v>
      </c>
      <c r="I108" s="11"/>
      <c r="J108" s="11"/>
      <c r="K108" s="11"/>
    </row>
    <row r="109" spans="1:11" ht="24.6" x14ac:dyDescent="0.7">
      <c r="A109" s="3">
        <v>108</v>
      </c>
      <c r="B109" s="64" t="s">
        <v>416</v>
      </c>
      <c r="C109" s="64" t="s">
        <v>57</v>
      </c>
      <c r="D109" s="64" t="s">
        <v>417</v>
      </c>
      <c r="E109" s="64" t="s">
        <v>418</v>
      </c>
      <c r="F109" s="65" t="s">
        <v>419</v>
      </c>
      <c r="G109" s="65" t="s">
        <v>1367</v>
      </c>
      <c r="H109" s="64">
        <v>1000</v>
      </c>
      <c r="I109" s="11"/>
      <c r="J109" s="11"/>
      <c r="K109" s="11"/>
    </row>
    <row r="110" spans="1:11" ht="24.6" x14ac:dyDescent="0.7">
      <c r="A110" s="3">
        <v>109</v>
      </c>
      <c r="B110" s="3" t="s">
        <v>420</v>
      </c>
      <c r="C110" s="3" t="s">
        <v>27</v>
      </c>
      <c r="D110" s="3" t="s">
        <v>421</v>
      </c>
      <c r="E110" s="3" t="s">
        <v>422</v>
      </c>
      <c r="F110" s="36" t="s">
        <v>423</v>
      </c>
      <c r="G110" s="36" t="s">
        <v>326</v>
      </c>
      <c r="H110" s="3">
        <v>1000</v>
      </c>
      <c r="I110" s="11"/>
      <c r="J110" s="11"/>
      <c r="K110" s="11"/>
    </row>
    <row r="111" spans="1:11" ht="24.6" x14ac:dyDescent="0.7">
      <c r="A111" s="3">
        <v>110</v>
      </c>
      <c r="B111" s="3" t="s">
        <v>424</v>
      </c>
      <c r="C111" s="3" t="s">
        <v>27</v>
      </c>
      <c r="D111" s="3" t="s">
        <v>425</v>
      </c>
      <c r="E111" s="3" t="s">
        <v>426</v>
      </c>
      <c r="F111" s="36" t="s">
        <v>427</v>
      </c>
      <c r="G111" s="36" t="s">
        <v>85</v>
      </c>
      <c r="H111" s="3">
        <v>1000</v>
      </c>
      <c r="I111" s="11"/>
      <c r="J111" s="11"/>
      <c r="K111" s="11"/>
    </row>
    <row r="112" spans="1:11" ht="24.6" x14ac:dyDescent="0.7">
      <c r="A112" s="3">
        <v>111</v>
      </c>
      <c r="B112" s="3" t="s">
        <v>428</v>
      </c>
      <c r="C112" s="3" t="s">
        <v>27</v>
      </c>
      <c r="D112" s="3" t="s">
        <v>429</v>
      </c>
      <c r="E112" s="3" t="s">
        <v>430</v>
      </c>
      <c r="F112" s="36" t="s">
        <v>427</v>
      </c>
      <c r="G112" s="36" t="s">
        <v>77</v>
      </c>
      <c r="H112" s="3">
        <v>1000</v>
      </c>
      <c r="I112" s="11"/>
      <c r="J112" s="11"/>
      <c r="K112" s="11"/>
    </row>
    <row r="113" spans="1:11" ht="24.6" x14ac:dyDescent="0.7">
      <c r="A113" s="3">
        <v>112</v>
      </c>
      <c r="B113" s="3" t="s">
        <v>431</v>
      </c>
      <c r="C113" s="3" t="s">
        <v>15</v>
      </c>
      <c r="D113" s="3" t="s">
        <v>432</v>
      </c>
      <c r="E113" s="3" t="s">
        <v>433</v>
      </c>
      <c r="F113" s="42" t="s">
        <v>427</v>
      </c>
      <c r="G113" s="36" t="s">
        <v>30</v>
      </c>
      <c r="H113" s="3">
        <v>1000</v>
      </c>
      <c r="I113" s="11"/>
      <c r="J113" s="11"/>
      <c r="K113" s="11"/>
    </row>
    <row r="114" spans="1:11" ht="24.6" x14ac:dyDescent="0.7">
      <c r="A114" s="3">
        <v>113</v>
      </c>
      <c r="B114" s="3" t="s">
        <v>434</v>
      </c>
      <c r="C114" s="3" t="s">
        <v>15</v>
      </c>
      <c r="D114" s="3" t="s">
        <v>435</v>
      </c>
      <c r="E114" s="3" t="s">
        <v>436</v>
      </c>
      <c r="F114" s="42" t="s">
        <v>427</v>
      </c>
      <c r="G114" s="36" t="s">
        <v>38</v>
      </c>
      <c r="H114" s="3">
        <v>1000</v>
      </c>
      <c r="I114" s="11"/>
      <c r="J114" s="11"/>
      <c r="K114" s="11"/>
    </row>
    <row r="115" spans="1:11" ht="24.6" x14ac:dyDescent="0.7">
      <c r="A115" s="3">
        <v>114</v>
      </c>
      <c r="B115" s="3" t="s">
        <v>437</v>
      </c>
      <c r="C115" s="3" t="s">
        <v>15</v>
      </c>
      <c r="D115" s="3" t="s">
        <v>438</v>
      </c>
      <c r="E115" s="3" t="s">
        <v>439</v>
      </c>
      <c r="F115" s="42" t="s">
        <v>427</v>
      </c>
      <c r="G115" s="36" t="s">
        <v>161</v>
      </c>
      <c r="H115" s="3">
        <v>1000</v>
      </c>
      <c r="I115" s="11"/>
      <c r="J115" s="11"/>
      <c r="K115" s="11"/>
    </row>
    <row r="116" spans="1:11" ht="24.6" x14ac:dyDescent="0.7">
      <c r="A116" s="3">
        <v>115</v>
      </c>
      <c r="B116" s="39" t="s">
        <v>440</v>
      </c>
      <c r="C116" s="39" t="s">
        <v>27</v>
      </c>
      <c r="D116" s="39" t="s">
        <v>441</v>
      </c>
      <c r="E116" s="39" t="s">
        <v>442</v>
      </c>
      <c r="F116" s="59" t="s">
        <v>427</v>
      </c>
      <c r="G116" s="38" t="s">
        <v>34</v>
      </c>
      <c r="H116" s="39">
        <v>100</v>
      </c>
      <c r="I116" s="11"/>
      <c r="J116" s="11"/>
      <c r="K116" s="11"/>
    </row>
    <row r="117" spans="1:11" ht="24.6" x14ac:dyDescent="0.7">
      <c r="A117" s="3">
        <v>116</v>
      </c>
      <c r="B117" s="3" t="s">
        <v>443</v>
      </c>
      <c r="C117" s="3" t="s">
        <v>27</v>
      </c>
      <c r="D117" s="3" t="s">
        <v>444</v>
      </c>
      <c r="E117" s="3" t="s">
        <v>445</v>
      </c>
      <c r="F117" s="42" t="s">
        <v>427</v>
      </c>
      <c r="G117" s="36" t="s">
        <v>446</v>
      </c>
      <c r="H117" s="3">
        <v>1000</v>
      </c>
      <c r="I117" s="11"/>
      <c r="J117" s="11"/>
      <c r="K117" s="11"/>
    </row>
    <row r="118" spans="1:11" ht="24.6" x14ac:dyDescent="0.7">
      <c r="A118" s="3">
        <v>117</v>
      </c>
      <c r="B118" s="60" t="s">
        <v>447</v>
      </c>
      <c r="C118" s="60" t="s">
        <v>27</v>
      </c>
      <c r="D118" s="60" t="s">
        <v>448</v>
      </c>
      <c r="E118" s="60" t="s">
        <v>449</v>
      </c>
      <c r="F118" s="36" t="s">
        <v>450</v>
      </c>
      <c r="G118" s="36" t="s">
        <v>451</v>
      </c>
      <c r="H118" s="3">
        <v>1000</v>
      </c>
      <c r="I118" s="11"/>
      <c r="J118" s="11"/>
      <c r="K118" s="11"/>
    </row>
    <row r="119" spans="1:11" ht="24.6" x14ac:dyDescent="0.7">
      <c r="A119" s="3">
        <v>118</v>
      </c>
      <c r="B119" s="60" t="s">
        <v>452</v>
      </c>
      <c r="C119" s="60" t="s">
        <v>57</v>
      </c>
      <c r="D119" s="60" t="s">
        <v>453</v>
      </c>
      <c r="E119" s="60" t="s">
        <v>454</v>
      </c>
      <c r="F119" s="42" t="s">
        <v>455</v>
      </c>
      <c r="G119" s="36" t="s">
        <v>221</v>
      </c>
      <c r="H119" s="3">
        <v>1000</v>
      </c>
      <c r="I119" s="11"/>
      <c r="J119" s="11"/>
      <c r="K119" s="11"/>
    </row>
    <row r="120" spans="1:11" ht="24.6" x14ac:dyDescent="0.7">
      <c r="A120" s="3">
        <v>119</v>
      </c>
      <c r="B120" s="3" t="s">
        <v>456</v>
      </c>
      <c r="C120" s="3" t="s">
        <v>74</v>
      </c>
      <c r="D120" s="3" t="s">
        <v>457</v>
      </c>
      <c r="E120" s="3" t="s">
        <v>458</v>
      </c>
      <c r="F120" s="42" t="s">
        <v>455</v>
      </c>
      <c r="G120" s="36" t="s">
        <v>161</v>
      </c>
      <c r="H120" s="3">
        <v>1000</v>
      </c>
      <c r="I120" s="11"/>
      <c r="J120" s="11"/>
      <c r="K120" s="11"/>
    </row>
    <row r="121" spans="1:11" ht="24.6" x14ac:dyDescent="0.7">
      <c r="A121" s="3">
        <v>120</v>
      </c>
      <c r="B121" s="3" t="s">
        <v>459</v>
      </c>
      <c r="C121" s="3" t="s">
        <v>74</v>
      </c>
      <c r="D121" s="3" t="s">
        <v>460</v>
      </c>
      <c r="E121" s="3" t="s">
        <v>461</v>
      </c>
      <c r="F121" s="36" t="s">
        <v>455</v>
      </c>
      <c r="G121" s="36" t="s">
        <v>72</v>
      </c>
      <c r="H121" s="3">
        <v>1000</v>
      </c>
      <c r="I121" s="11"/>
      <c r="J121" s="11"/>
      <c r="K121" s="11"/>
    </row>
    <row r="122" spans="1:11" ht="24.6" x14ac:dyDescent="0.7">
      <c r="A122" s="3">
        <v>121</v>
      </c>
      <c r="B122" s="3" t="s">
        <v>462</v>
      </c>
      <c r="C122" s="3" t="s">
        <v>74</v>
      </c>
      <c r="D122" s="3" t="s">
        <v>463</v>
      </c>
      <c r="E122" s="3" t="s">
        <v>464</v>
      </c>
      <c r="F122" s="42" t="s">
        <v>455</v>
      </c>
      <c r="G122" s="36" t="s">
        <v>25</v>
      </c>
      <c r="H122" s="3">
        <v>1000</v>
      </c>
      <c r="I122" s="11"/>
      <c r="J122" s="11"/>
      <c r="K122" s="11"/>
    </row>
    <row r="123" spans="1:11" ht="24.6" x14ac:dyDescent="0.7">
      <c r="A123" s="3">
        <v>122</v>
      </c>
      <c r="B123" s="37" t="s">
        <v>465</v>
      </c>
      <c r="C123" s="37" t="s">
        <v>15</v>
      </c>
      <c r="D123" s="37" t="s">
        <v>466</v>
      </c>
      <c r="E123" s="37" t="s">
        <v>467</v>
      </c>
      <c r="F123" s="42" t="s">
        <v>455</v>
      </c>
      <c r="G123" s="36" t="s">
        <v>217</v>
      </c>
      <c r="H123" s="3">
        <v>1000</v>
      </c>
      <c r="I123" s="11"/>
      <c r="J123" s="11"/>
      <c r="K123" s="11"/>
    </row>
    <row r="124" spans="1:11" ht="24.6" x14ac:dyDescent="0.7">
      <c r="A124" s="3">
        <v>123</v>
      </c>
      <c r="B124" s="3" t="s">
        <v>468</v>
      </c>
      <c r="C124" s="3" t="s">
        <v>15</v>
      </c>
      <c r="D124" s="3" t="s">
        <v>469</v>
      </c>
      <c r="E124" s="3" t="s">
        <v>470</v>
      </c>
      <c r="F124" s="36" t="s">
        <v>471</v>
      </c>
      <c r="G124" s="36" t="s">
        <v>472</v>
      </c>
      <c r="H124" s="3">
        <v>1000</v>
      </c>
      <c r="I124" s="11"/>
      <c r="J124" s="11"/>
      <c r="K124" s="11"/>
    </row>
    <row r="125" spans="1:11" ht="24.6" x14ac:dyDescent="0.7">
      <c r="A125" s="3">
        <v>124</v>
      </c>
      <c r="B125" s="3" t="s">
        <v>473</v>
      </c>
      <c r="C125" s="3" t="s">
        <v>74</v>
      </c>
      <c r="D125" s="3" t="s">
        <v>474</v>
      </c>
      <c r="E125" s="3" t="s">
        <v>475</v>
      </c>
      <c r="F125" s="36" t="s">
        <v>476</v>
      </c>
      <c r="G125" s="36" t="s">
        <v>477</v>
      </c>
      <c r="H125" s="3">
        <v>1000</v>
      </c>
      <c r="I125" s="11"/>
      <c r="J125" s="11"/>
      <c r="K125" s="11"/>
    </row>
    <row r="126" spans="1:11" ht="24.6" x14ac:dyDescent="0.7">
      <c r="A126" s="3">
        <v>125</v>
      </c>
      <c r="B126" s="3" t="s">
        <v>478</v>
      </c>
      <c r="C126" s="3" t="s">
        <v>74</v>
      </c>
      <c r="D126" s="3" t="s">
        <v>479</v>
      </c>
      <c r="E126" s="3" t="s">
        <v>480</v>
      </c>
      <c r="F126" s="36" t="s">
        <v>476</v>
      </c>
      <c r="G126" s="36" t="s">
        <v>25</v>
      </c>
      <c r="H126" s="3">
        <v>1000</v>
      </c>
      <c r="I126" s="11"/>
      <c r="J126" s="11"/>
      <c r="K126" s="11"/>
    </row>
    <row r="127" spans="1:11" ht="24.6" x14ac:dyDescent="0.7">
      <c r="A127" s="3">
        <v>126</v>
      </c>
      <c r="B127" s="3" t="s">
        <v>481</v>
      </c>
      <c r="C127" s="3" t="s">
        <v>15</v>
      </c>
      <c r="D127" s="3" t="s">
        <v>482</v>
      </c>
      <c r="E127" s="3" t="s">
        <v>483</v>
      </c>
      <c r="F127" s="42" t="s">
        <v>471</v>
      </c>
      <c r="G127" s="36" t="s">
        <v>484</v>
      </c>
      <c r="H127" s="3">
        <v>1000</v>
      </c>
      <c r="I127" s="11"/>
      <c r="J127" s="11"/>
      <c r="K127" s="11"/>
    </row>
    <row r="128" spans="1:11" ht="24.6" x14ac:dyDescent="0.7">
      <c r="A128" s="3">
        <v>127</v>
      </c>
      <c r="B128" s="3" t="s">
        <v>485</v>
      </c>
      <c r="C128" s="3" t="s">
        <v>74</v>
      </c>
      <c r="D128" s="3" t="s">
        <v>486</v>
      </c>
      <c r="E128" s="3" t="s">
        <v>487</v>
      </c>
      <c r="F128" s="42" t="s">
        <v>476</v>
      </c>
      <c r="G128" s="36" t="s">
        <v>161</v>
      </c>
      <c r="H128" s="3">
        <v>1000</v>
      </c>
      <c r="I128" s="11"/>
      <c r="J128" s="11"/>
      <c r="K128" s="11"/>
    </row>
    <row r="129" spans="1:11" ht="24.6" x14ac:dyDescent="0.7">
      <c r="A129" s="3">
        <v>128</v>
      </c>
      <c r="B129" s="3" t="s">
        <v>488</v>
      </c>
      <c r="C129" s="3" t="s">
        <v>27</v>
      </c>
      <c r="D129" s="3" t="s">
        <v>489</v>
      </c>
      <c r="E129" s="3" t="s">
        <v>490</v>
      </c>
      <c r="F129" s="36" t="s">
        <v>476</v>
      </c>
      <c r="G129" s="36" t="s">
        <v>85</v>
      </c>
      <c r="H129" s="3">
        <v>1000</v>
      </c>
      <c r="I129" s="11"/>
      <c r="J129" s="11"/>
      <c r="K129" s="11"/>
    </row>
    <row r="130" spans="1:11" ht="24.6" x14ac:dyDescent="0.7">
      <c r="A130" s="3">
        <v>129</v>
      </c>
      <c r="B130" s="3" t="s">
        <v>491</v>
      </c>
      <c r="C130" s="3" t="s">
        <v>74</v>
      </c>
      <c r="D130" s="3" t="s">
        <v>492</v>
      </c>
      <c r="E130" s="3" t="s">
        <v>493</v>
      </c>
      <c r="F130" s="36" t="s">
        <v>494</v>
      </c>
      <c r="G130" s="36" t="s">
        <v>221</v>
      </c>
      <c r="H130" s="3">
        <v>1000</v>
      </c>
      <c r="I130" s="11"/>
      <c r="J130" s="11"/>
      <c r="K130" s="11"/>
    </row>
    <row r="131" spans="1:11" ht="24.6" x14ac:dyDescent="0.7">
      <c r="A131" s="3">
        <v>130</v>
      </c>
      <c r="B131" s="3" t="s">
        <v>495</v>
      </c>
      <c r="C131" s="3" t="s">
        <v>74</v>
      </c>
      <c r="D131" s="3" t="s">
        <v>496</v>
      </c>
      <c r="E131" s="3" t="s">
        <v>497</v>
      </c>
      <c r="F131" s="36" t="s">
        <v>498</v>
      </c>
      <c r="G131" s="36" t="s">
        <v>499</v>
      </c>
      <c r="H131" s="3">
        <v>1000</v>
      </c>
      <c r="I131" s="11"/>
      <c r="J131" s="11"/>
      <c r="K131" s="11"/>
    </row>
    <row r="132" spans="1:11" ht="24.6" x14ac:dyDescent="0.7">
      <c r="A132" s="3">
        <v>131</v>
      </c>
      <c r="B132" s="3" t="s">
        <v>500</v>
      </c>
      <c r="C132" s="3" t="s">
        <v>74</v>
      </c>
      <c r="D132" s="3" t="s">
        <v>501</v>
      </c>
      <c r="E132" s="3" t="s">
        <v>502</v>
      </c>
      <c r="F132" s="42" t="s">
        <v>498</v>
      </c>
      <c r="G132" s="36" t="s">
        <v>503</v>
      </c>
      <c r="H132" s="3">
        <v>1000</v>
      </c>
      <c r="I132" s="11"/>
      <c r="J132" s="11"/>
      <c r="K132" s="11"/>
    </row>
    <row r="133" spans="1:11" ht="24.6" x14ac:dyDescent="0.7">
      <c r="A133" s="3">
        <v>132</v>
      </c>
      <c r="B133" s="3" t="s">
        <v>504</v>
      </c>
      <c r="C133" s="3" t="s">
        <v>15</v>
      </c>
      <c r="D133" s="3" t="s">
        <v>505</v>
      </c>
      <c r="E133" s="3" t="s">
        <v>506</v>
      </c>
      <c r="F133" s="36" t="s">
        <v>494</v>
      </c>
      <c r="G133" s="36" t="s">
        <v>96</v>
      </c>
      <c r="H133" s="3">
        <v>1000</v>
      </c>
      <c r="I133" s="11"/>
      <c r="J133" s="11"/>
      <c r="K133" s="11"/>
    </row>
    <row r="134" spans="1:11" ht="24.6" x14ac:dyDescent="0.7">
      <c r="A134" s="3">
        <v>133</v>
      </c>
      <c r="B134" s="3" t="s">
        <v>507</v>
      </c>
      <c r="C134" s="3" t="s">
        <v>74</v>
      </c>
      <c r="D134" s="3" t="s">
        <v>508</v>
      </c>
      <c r="E134" s="3" t="s">
        <v>509</v>
      </c>
      <c r="F134" s="36" t="s">
        <v>510</v>
      </c>
      <c r="G134" s="36" t="s">
        <v>472</v>
      </c>
      <c r="H134" s="3">
        <v>1000</v>
      </c>
      <c r="I134" s="11"/>
      <c r="J134" s="11"/>
      <c r="K134" s="11"/>
    </row>
    <row r="135" spans="1:11" ht="24.6" x14ac:dyDescent="0.7">
      <c r="A135" s="3">
        <v>134</v>
      </c>
      <c r="B135" s="3" t="s">
        <v>511</v>
      </c>
      <c r="C135" s="3" t="s">
        <v>15</v>
      </c>
      <c r="D135" s="3" t="s">
        <v>512</v>
      </c>
      <c r="E135" s="3" t="s">
        <v>513</v>
      </c>
      <c r="F135" s="36" t="s">
        <v>494</v>
      </c>
      <c r="G135" s="36" t="s">
        <v>46</v>
      </c>
      <c r="H135" s="3">
        <v>1000</v>
      </c>
      <c r="I135" s="11"/>
      <c r="J135" s="11"/>
      <c r="K135" s="11"/>
    </row>
    <row r="136" spans="1:11" ht="24.6" x14ac:dyDescent="0.7">
      <c r="A136" s="3">
        <v>135</v>
      </c>
      <c r="B136" s="60" t="s">
        <v>514</v>
      </c>
      <c r="C136" s="37" t="s">
        <v>27</v>
      </c>
      <c r="D136" s="37" t="s">
        <v>515</v>
      </c>
      <c r="E136" s="37" t="s">
        <v>516</v>
      </c>
      <c r="F136" s="36" t="s">
        <v>494</v>
      </c>
      <c r="G136" s="36" t="s">
        <v>119</v>
      </c>
      <c r="H136" s="3">
        <v>1000</v>
      </c>
      <c r="I136" s="11"/>
      <c r="J136" s="11"/>
      <c r="K136" s="11"/>
    </row>
    <row r="137" spans="1:11" ht="24.6" x14ac:dyDescent="0.7">
      <c r="A137" s="3">
        <v>136</v>
      </c>
      <c r="B137" s="37" t="s">
        <v>517</v>
      </c>
      <c r="C137" s="37" t="s">
        <v>57</v>
      </c>
      <c r="D137" s="37" t="s">
        <v>518</v>
      </c>
      <c r="E137" s="37" t="s">
        <v>519</v>
      </c>
      <c r="F137" s="36" t="s">
        <v>520</v>
      </c>
      <c r="G137" s="36" t="s">
        <v>96</v>
      </c>
      <c r="H137" s="3">
        <v>1000</v>
      </c>
      <c r="I137" s="11"/>
      <c r="J137" s="11"/>
      <c r="K137" s="11"/>
    </row>
    <row r="138" spans="1:11" ht="24.6" x14ac:dyDescent="0.7">
      <c r="A138" s="3">
        <v>137</v>
      </c>
      <c r="B138" s="3" t="s">
        <v>521</v>
      </c>
      <c r="C138" s="37" t="s">
        <v>15</v>
      </c>
      <c r="D138" s="37" t="s">
        <v>522</v>
      </c>
      <c r="E138" s="37" t="s">
        <v>523</v>
      </c>
      <c r="F138" s="36" t="s">
        <v>520</v>
      </c>
      <c r="G138" s="36" t="s">
        <v>249</v>
      </c>
      <c r="H138" s="3">
        <v>1000</v>
      </c>
      <c r="I138" s="11"/>
      <c r="J138" s="11"/>
      <c r="K138" s="11"/>
    </row>
    <row r="139" spans="1:11" ht="24.6" x14ac:dyDescent="0.7">
      <c r="A139" s="3">
        <v>138</v>
      </c>
      <c r="B139" s="3" t="s">
        <v>524</v>
      </c>
      <c r="C139" s="37" t="s">
        <v>15</v>
      </c>
      <c r="D139" s="37" t="s">
        <v>525</v>
      </c>
      <c r="E139" s="37" t="s">
        <v>526</v>
      </c>
      <c r="F139" s="42" t="s">
        <v>520</v>
      </c>
      <c r="G139" s="36" t="s">
        <v>42</v>
      </c>
      <c r="H139" s="3">
        <v>1000</v>
      </c>
      <c r="I139" s="11"/>
      <c r="J139" s="11"/>
      <c r="K139" s="11"/>
    </row>
    <row r="140" spans="1:11" ht="24.6" x14ac:dyDescent="0.7">
      <c r="A140" s="3">
        <v>139</v>
      </c>
      <c r="B140" s="37" t="s">
        <v>527</v>
      </c>
      <c r="C140" s="37" t="s">
        <v>15</v>
      </c>
      <c r="D140" s="37" t="s">
        <v>528</v>
      </c>
      <c r="E140" s="37" t="s">
        <v>529</v>
      </c>
      <c r="F140" s="42" t="s">
        <v>520</v>
      </c>
      <c r="G140" s="36" t="s">
        <v>317</v>
      </c>
      <c r="H140" s="3">
        <v>1000</v>
      </c>
      <c r="I140" s="11"/>
      <c r="J140" s="11"/>
      <c r="K140" s="11"/>
    </row>
    <row r="141" spans="1:11" ht="24.6" x14ac:dyDescent="0.7">
      <c r="A141" s="3">
        <v>140</v>
      </c>
      <c r="B141" s="37" t="s">
        <v>530</v>
      </c>
      <c r="C141" s="37" t="s">
        <v>15</v>
      </c>
      <c r="D141" s="37" t="s">
        <v>531</v>
      </c>
      <c r="E141" s="37" t="s">
        <v>532</v>
      </c>
      <c r="F141" s="36" t="s">
        <v>533</v>
      </c>
      <c r="G141" s="36" t="s">
        <v>231</v>
      </c>
      <c r="H141" s="3">
        <v>1000</v>
      </c>
      <c r="I141" s="11"/>
      <c r="J141" s="11"/>
      <c r="K141" s="11"/>
    </row>
    <row r="142" spans="1:11" ht="24.6" x14ac:dyDescent="0.7">
      <c r="A142" s="3">
        <v>141</v>
      </c>
      <c r="B142" s="3" t="s">
        <v>534</v>
      </c>
      <c r="C142" s="37" t="s">
        <v>27</v>
      </c>
      <c r="D142" s="37" t="s">
        <v>535</v>
      </c>
      <c r="E142" s="37" t="s">
        <v>536</v>
      </c>
      <c r="F142" s="36" t="s">
        <v>537</v>
      </c>
      <c r="G142" s="36" t="s">
        <v>123</v>
      </c>
      <c r="H142" s="3">
        <v>1000</v>
      </c>
      <c r="I142" s="11"/>
      <c r="J142" s="11"/>
      <c r="K142" s="11"/>
    </row>
    <row r="143" spans="1:11" ht="24.6" x14ac:dyDescent="0.7">
      <c r="A143" s="3">
        <v>142</v>
      </c>
      <c r="B143" s="64" t="s">
        <v>538</v>
      </c>
      <c r="C143" s="64" t="s">
        <v>15</v>
      </c>
      <c r="D143" s="64" t="s">
        <v>539</v>
      </c>
      <c r="E143" s="64" t="s">
        <v>540</v>
      </c>
      <c r="F143" s="65" t="s">
        <v>1363</v>
      </c>
      <c r="G143" s="64" t="s">
        <v>352</v>
      </c>
      <c r="H143" s="64">
        <v>1000</v>
      </c>
      <c r="I143" s="11"/>
      <c r="J143" s="11"/>
      <c r="K143" s="11"/>
    </row>
    <row r="144" spans="1:11" ht="24.6" x14ac:dyDescent="0.7">
      <c r="A144" s="3">
        <v>143</v>
      </c>
      <c r="B144" s="64" t="s">
        <v>542</v>
      </c>
      <c r="C144" s="64" t="s">
        <v>9</v>
      </c>
      <c r="D144" s="64" t="s">
        <v>543</v>
      </c>
      <c r="E144" s="64" t="s">
        <v>544</v>
      </c>
      <c r="F144" s="65" t="s">
        <v>1363</v>
      </c>
      <c r="G144" s="65" t="s">
        <v>360</v>
      </c>
      <c r="H144" s="64">
        <v>1000</v>
      </c>
      <c r="I144" s="11"/>
      <c r="J144" s="11"/>
      <c r="K144" s="11"/>
    </row>
    <row r="145" spans="1:11" ht="24.6" x14ac:dyDescent="0.7">
      <c r="A145" s="3">
        <v>144</v>
      </c>
      <c r="B145" s="3" t="s">
        <v>545</v>
      </c>
      <c r="C145" s="3" t="s">
        <v>9</v>
      </c>
      <c r="D145" s="3" t="s">
        <v>546</v>
      </c>
      <c r="E145" s="3" t="s">
        <v>547</v>
      </c>
      <c r="F145" s="36" t="s">
        <v>548</v>
      </c>
      <c r="G145" s="36" t="s">
        <v>365</v>
      </c>
      <c r="H145" s="3">
        <v>1000</v>
      </c>
      <c r="I145" s="11"/>
      <c r="J145" s="11"/>
      <c r="K145" s="11"/>
    </row>
    <row r="146" spans="1:11" ht="24.6" x14ac:dyDescent="0.7">
      <c r="A146" s="3">
        <v>145</v>
      </c>
      <c r="B146" s="64" t="s">
        <v>549</v>
      </c>
      <c r="C146" s="64" t="s">
        <v>27</v>
      </c>
      <c r="D146" s="64" t="s">
        <v>550</v>
      </c>
      <c r="E146" s="64" t="s">
        <v>551</v>
      </c>
      <c r="F146" s="65" t="s">
        <v>1363</v>
      </c>
      <c r="G146" s="65" t="s">
        <v>553</v>
      </c>
      <c r="H146" s="64">
        <v>1000</v>
      </c>
      <c r="I146" s="11"/>
      <c r="J146" s="11"/>
      <c r="K146" s="11"/>
    </row>
    <row r="147" spans="1:11" ht="24.6" x14ac:dyDescent="0.7">
      <c r="A147" s="3">
        <v>146</v>
      </c>
      <c r="B147" s="64" t="s">
        <v>554</v>
      </c>
      <c r="C147" s="64" t="s">
        <v>27</v>
      </c>
      <c r="D147" s="64" t="s">
        <v>555</v>
      </c>
      <c r="E147" s="64" t="s">
        <v>556</v>
      </c>
      <c r="F147" s="65" t="s">
        <v>1363</v>
      </c>
      <c r="G147" s="65" t="s">
        <v>571</v>
      </c>
      <c r="H147" s="64">
        <v>1000</v>
      </c>
      <c r="I147" s="11"/>
      <c r="J147" s="11"/>
      <c r="K147" s="11"/>
    </row>
    <row r="148" spans="1:11" ht="24.6" x14ac:dyDescent="0.7">
      <c r="A148" s="3">
        <v>147</v>
      </c>
      <c r="B148" s="64" t="s">
        <v>557</v>
      </c>
      <c r="C148" s="64" t="s">
        <v>15</v>
      </c>
      <c r="D148" s="64" t="s">
        <v>558</v>
      </c>
      <c r="E148" s="64" t="s">
        <v>559</v>
      </c>
      <c r="F148" s="65" t="s">
        <v>1363</v>
      </c>
      <c r="G148" s="65" t="s">
        <v>560</v>
      </c>
      <c r="H148" s="64">
        <v>1000</v>
      </c>
      <c r="I148" s="11"/>
      <c r="J148" s="11"/>
      <c r="K148" s="11"/>
    </row>
    <row r="149" spans="1:11" ht="24.6" x14ac:dyDescent="0.7">
      <c r="A149" s="3">
        <v>148</v>
      </c>
      <c r="B149" s="64" t="s">
        <v>561</v>
      </c>
      <c r="C149" s="64" t="s">
        <v>15</v>
      </c>
      <c r="D149" s="64" t="s">
        <v>562</v>
      </c>
      <c r="E149" s="64" t="s">
        <v>563</v>
      </c>
      <c r="F149" s="65" t="s">
        <v>1363</v>
      </c>
      <c r="G149" s="65" t="s">
        <v>564</v>
      </c>
      <c r="H149" s="64">
        <v>1000</v>
      </c>
      <c r="I149" s="11"/>
      <c r="J149" s="11"/>
      <c r="K149" s="11"/>
    </row>
    <row r="150" spans="1:11" ht="24.6" x14ac:dyDescent="0.7">
      <c r="A150" s="3">
        <v>149</v>
      </c>
      <c r="B150" s="64" t="s">
        <v>565</v>
      </c>
      <c r="C150" s="64" t="s">
        <v>15</v>
      </c>
      <c r="D150" s="64" t="s">
        <v>566</v>
      </c>
      <c r="E150" s="64" t="s">
        <v>567</v>
      </c>
      <c r="F150" s="65" t="s">
        <v>1363</v>
      </c>
      <c r="G150" s="65" t="s">
        <v>189</v>
      </c>
      <c r="H150" s="64">
        <v>1000</v>
      </c>
      <c r="I150" s="11"/>
      <c r="J150" s="11"/>
      <c r="K150" s="11"/>
    </row>
    <row r="151" spans="1:11" ht="24.6" x14ac:dyDescent="0.7">
      <c r="A151" s="3">
        <v>150</v>
      </c>
      <c r="B151" s="64" t="s">
        <v>568</v>
      </c>
      <c r="C151" s="64" t="s">
        <v>15</v>
      </c>
      <c r="D151" s="64" t="s">
        <v>569</v>
      </c>
      <c r="E151" s="64" t="s">
        <v>570</v>
      </c>
      <c r="F151" s="65" t="s">
        <v>1363</v>
      </c>
      <c r="G151" s="65" t="s">
        <v>571</v>
      </c>
      <c r="H151" s="64">
        <v>1000</v>
      </c>
      <c r="I151" s="11"/>
      <c r="J151" s="11"/>
      <c r="K151" s="11"/>
    </row>
    <row r="152" spans="1:11" ht="24.6" x14ac:dyDescent="0.7">
      <c r="A152" s="3">
        <v>151</v>
      </c>
      <c r="B152" s="64" t="s">
        <v>572</v>
      </c>
      <c r="C152" s="64" t="s">
        <v>15</v>
      </c>
      <c r="D152" s="64" t="s">
        <v>573</v>
      </c>
      <c r="E152" s="64" t="s">
        <v>574</v>
      </c>
      <c r="F152" s="65" t="s">
        <v>1364</v>
      </c>
      <c r="G152" s="65" t="s">
        <v>576</v>
      </c>
      <c r="H152" s="64">
        <v>1000</v>
      </c>
      <c r="I152" s="11"/>
      <c r="J152" s="11"/>
      <c r="K152" s="11"/>
    </row>
    <row r="153" spans="1:11" ht="24.6" x14ac:dyDescent="0.7">
      <c r="A153" s="3">
        <v>152</v>
      </c>
      <c r="B153" s="64" t="s">
        <v>577</v>
      </c>
      <c r="C153" s="64" t="s">
        <v>15</v>
      </c>
      <c r="D153" s="64" t="s">
        <v>578</v>
      </c>
      <c r="E153" s="64" t="s">
        <v>579</v>
      </c>
      <c r="F153" s="65" t="s">
        <v>1364</v>
      </c>
      <c r="G153" s="65" t="s">
        <v>571</v>
      </c>
      <c r="H153" s="64">
        <v>1000</v>
      </c>
      <c r="I153" s="11"/>
      <c r="J153" s="11"/>
      <c r="K153" s="11"/>
    </row>
    <row r="154" spans="1:11" ht="24.6" x14ac:dyDescent="0.7">
      <c r="A154" s="3">
        <v>153</v>
      </c>
      <c r="B154" s="64" t="s">
        <v>580</v>
      </c>
      <c r="C154" s="64" t="s">
        <v>15</v>
      </c>
      <c r="D154" s="64" t="s">
        <v>581</v>
      </c>
      <c r="E154" s="64" t="s">
        <v>582</v>
      </c>
      <c r="F154" s="65" t="s">
        <v>1364</v>
      </c>
      <c r="G154" s="65" t="s">
        <v>583</v>
      </c>
      <c r="H154" s="64">
        <v>1000</v>
      </c>
      <c r="I154" s="11"/>
      <c r="J154" s="11"/>
      <c r="K154" s="11"/>
    </row>
    <row r="155" spans="1:11" ht="24.6" x14ac:dyDescent="0.7">
      <c r="A155" s="3">
        <v>154</v>
      </c>
      <c r="B155" s="64" t="s">
        <v>584</v>
      </c>
      <c r="C155" s="64" t="s">
        <v>15</v>
      </c>
      <c r="D155" s="64" t="s">
        <v>585</v>
      </c>
      <c r="E155" s="64" t="s">
        <v>586</v>
      </c>
      <c r="F155" s="65" t="s">
        <v>1364</v>
      </c>
      <c r="G155" s="65" t="s">
        <v>587</v>
      </c>
      <c r="H155" s="64">
        <v>1000</v>
      </c>
      <c r="I155" s="11"/>
      <c r="J155" s="11"/>
      <c r="K155" s="11"/>
    </row>
    <row r="156" spans="1:11" ht="24.6" x14ac:dyDescent="0.7">
      <c r="A156" s="3">
        <v>155</v>
      </c>
      <c r="B156" s="64" t="s">
        <v>588</v>
      </c>
      <c r="C156" s="64" t="s">
        <v>15</v>
      </c>
      <c r="D156" s="64" t="s">
        <v>589</v>
      </c>
      <c r="E156" s="64" t="s">
        <v>590</v>
      </c>
      <c r="F156" s="65" t="s">
        <v>1364</v>
      </c>
      <c r="G156" s="65" t="s">
        <v>553</v>
      </c>
      <c r="H156" s="64">
        <v>1000</v>
      </c>
      <c r="I156" s="11"/>
      <c r="J156" s="11"/>
      <c r="K156" s="11"/>
    </row>
    <row r="157" spans="1:11" ht="24.6" x14ac:dyDescent="0.7">
      <c r="A157" s="3">
        <v>156</v>
      </c>
      <c r="B157" s="64" t="s">
        <v>591</v>
      </c>
      <c r="C157" s="64" t="s">
        <v>15</v>
      </c>
      <c r="D157" s="64" t="s">
        <v>592</v>
      </c>
      <c r="E157" s="64" t="s">
        <v>593</v>
      </c>
      <c r="F157" s="65" t="s">
        <v>1364</v>
      </c>
      <c r="G157" s="65" t="s">
        <v>189</v>
      </c>
      <c r="H157" s="64">
        <v>1000</v>
      </c>
      <c r="I157" s="11"/>
      <c r="J157" s="11"/>
      <c r="K157" s="11"/>
    </row>
    <row r="158" spans="1:11" ht="24.6" x14ac:dyDescent="0.7">
      <c r="A158" s="3">
        <v>157</v>
      </c>
      <c r="B158" s="64" t="s">
        <v>594</v>
      </c>
      <c r="C158" s="64" t="s">
        <v>15</v>
      </c>
      <c r="D158" s="64" t="s">
        <v>595</v>
      </c>
      <c r="E158" s="64" t="s">
        <v>596</v>
      </c>
      <c r="F158" s="65" t="s">
        <v>1364</v>
      </c>
      <c r="G158" s="65" t="s">
        <v>597</v>
      </c>
      <c r="H158" s="64">
        <v>1000</v>
      </c>
      <c r="I158" s="11"/>
      <c r="J158" s="11"/>
      <c r="K158" s="11"/>
    </row>
    <row r="159" spans="1:11" ht="24.6" x14ac:dyDescent="0.7">
      <c r="A159" s="3">
        <v>158</v>
      </c>
      <c r="B159" s="64" t="s">
        <v>598</v>
      </c>
      <c r="C159" s="64" t="s">
        <v>57</v>
      </c>
      <c r="D159" s="64" t="s">
        <v>599</v>
      </c>
      <c r="E159" s="64" t="s">
        <v>600</v>
      </c>
      <c r="F159" s="65" t="s">
        <v>1364</v>
      </c>
      <c r="G159" s="65" t="s">
        <v>564</v>
      </c>
      <c r="H159" s="64">
        <v>1000</v>
      </c>
      <c r="I159" s="11"/>
      <c r="J159" s="11"/>
      <c r="K159" s="11"/>
    </row>
    <row r="160" spans="1:11" ht="24.6" x14ac:dyDescent="0.7">
      <c r="A160" s="3">
        <v>159</v>
      </c>
      <c r="B160" s="64" t="s">
        <v>601</v>
      </c>
      <c r="C160" s="64" t="s">
        <v>15</v>
      </c>
      <c r="D160" s="64" t="s">
        <v>602</v>
      </c>
      <c r="E160" s="64" t="s">
        <v>603</v>
      </c>
      <c r="F160" s="65" t="s">
        <v>1365</v>
      </c>
      <c r="G160" s="65" t="s">
        <v>587</v>
      </c>
      <c r="H160" s="64">
        <v>1000</v>
      </c>
      <c r="I160" s="11"/>
      <c r="J160" s="11"/>
      <c r="K160" s="11"/>
    </row>
    <row r="161" spans="1:11" ht="24.6" x14ac:dyDescent="0.7">
      <c r="A161" s="3">
        <v>160</v>
      </c>
      <c r="B161" s="64" t="s">
        <v>605</v>
      </c>
      <c r="C161" s="64" t="s">
        <v>15</v>
      </c>
      <c r="D161" s="64" t="s">
        <v>606</v>
      </c>
      <c r="E161" s="64" t="s">
        <v>607</v>
      </c>
      <c r="F161" s="65" t="s">
        <v>1365</v>
      </c>
      <c r="G161" s="65" t="s">
        <v>189</v>
      </c>
      <c r="H161" s="64">
        <v>1000</v>
      </c>
      <c r="I161" s="11"/>
      <c r="J161" s="11"/>
      <c r="K161" s="11"/>
    </row>
    <row r="162" spans="1:11" ht="24.6" x14ac:dyDescent="0.7">
      <c r="A162" s="3">
        <v>161</v>
      </c>
      <c r="B162" s="64" t="s">
        <v>608</v>
      </c>
      <c r="C162" s="64" t="s">
        <v>15</v>
      </c>
      <c r="D162" s="64" t="s">
        <v>609</v>
      </c>
      <c r="E162" s="64" t="s">
        <v>610</v>
      </c>
      <c r="F162" s="65" t="s">
        <v>1365</v>
      </c>
      <c r="G162" s="65" t="s">
        <v>611</v>
      </c>
      <c r="H162" s="64">
        <v>1000</v>
      </c>
      <c r="I162" s="11"/>
      <c r="J162" s="11"/>
      <c r="K162" s="11"/>
    </row>
    <row r="163" spans="1:11" ht="24.6" x14ac:dyDescent="0.7">
      <c r="A163" s="3">
        <v>162</v>
      </c>
      <c r="B163" s="64" t="s">
        <v>612</v>
      </c>
      <c r="C163" s="64" t="s">
        <v>15</v>
      </c>
      <c r="D163" s="64" t="s">
        <v>613</v>
      </c>
      <c r="E163" s="64" t="s">
        <v>614</v>
      </c>
      <c r="F163" s="65" t="s">
        <v>1365</v>
      </c>
      <c r="G163" s="65" t="s">
        <v>615</v>
      </c>
      <c r="H163" s="64">
        <v>1000</v>
      </c>
      <c r="I163" s="11"/>
      <c r="J163" s="11"/>
      <c r="K163" s="11"/>
    </row>
    <row r="164" spans="1:11" ht="24.6" x14ac:dyDescent="0.7">
      <c r="A164" s="3">
        <v>163</v>
      </c>
      <c r="B164" s="64" t="s">
        <v>616</v>
      </c>
      <c r="C164" s="64" t="s">
        <v>15</v>
      </c>
      <c r="D164" s="64" t="s">
        <v>617</v>
      </c>
      <c r="E164" s="64" t="s">
        <v>618</v>
      </c>
      <c r="F164" s="65" t="s">
        <v>1365</v>
      </c>
      <c r="G164" s="65" t="s">
        <v>619</v>
      </c>
      <c r="H164" s="64">
        <v>1000</v>
      </c>
      <c r="I164" s="11"/>
      <c r="J164" s="11"/>
      <c r="K164" s="11"/>
    </row>
    <row r="165" spans="1:11" ht="24.6" x14ac:dyDescent="0.7">
      <c r="A165" s="3">
        <v>164</v>
      </c>
      <c r="B165" s="64" t="s">
        <v>620</v>
      </c>
      <c r="C165" s="64" t="s">
        <v>15</v>
      </c>
      <c r="D165" s="64" t="s">
        <v>621</v>
      </c>
      <c r="E165" s="64" t="s">
        <v>622</v>
      </c>
      <c r="F165" s="65" t="s">
        <v>1365</v>
      </c>
      <c r="G165" s="65" t="s">
        <v>564</v>
      </c>
      <c r="H165" s="64">
        <v>1000</v>
      </c>
      <c r="I165" s="11"/>
      <c r="J165" s="11"/>
      <c r="K165" s="11"/>
    </row>
    <row r="166" spans="1:11" ht="24.6" x14ac:dyDescent="0.7">
      <c r="A166" s="3">
        <v>165</v>
      </c>
      <c r="B166" s="64" t="s">
        <v>623</v>
      </c>
      <c r="C166" s="64" t="s">
        <v>15</v>
      </c>
      <c r="D166" s="64" t="s">
        <v>624</v>
      </c>
      <c r="E166" s="64" t="s">
        <v>625</v>
      </c>
      <c r="F166" s="65" t="s">
        <v>1365</v>
      </c>
      <c r="G166" s="65" t="s">
        <v>626</v>
      </c>
      <c r="H166" s="64">
        <v>1000</v>
      </c>
      <c r="I166" s="11"/>
      <c r="J166" s="11"/>
      <c r="K166" s="11"/>
    </row>
    <row r="167" spans="1:11" ht="24.6" x14ac:dyDescent="0.7">
      <c r="A167" s="3">
        <v>166</v>
      </c>
      <c r="B167" s="64" t="s">
        <v>627</v>
      </c>
      <c r="C167" s="64" t="s">
        <v>15</v>
      </c>
      <c r="D167" s="64" t="s">
        <v>628</v>
      </c>
      <c r="E167" s="64" t="s">
        <v>629</v>
      </c>
      <c r="F167" s="65" t="s">
        <v>1365</v>
      </c>
      <c r="G167" s="65" t="s">
        <v>631</v>
      </c>
      <c r="H167" s="64">
        <v>1000</v>
      </c>
      <c r="I167" s="11"/>
      <c r="J167" s="11"/>
      <c r="K167" s="11"/>
    </row>
    <row r="168" spans="1:11" ht="24.6" x14ac:dyDescent="0.7">
      <c r="A168" s="3">
        <v>167</v>
      </c>
      <c r="B168" s="64" t="s">
        <v>632</v>
      </c>
      <c r="C168" s="64" t="s">
        <v>15</v>
      </c>
      <c r="D168" s="64" t="s">
        <v>633</v>
      </c>
      <c r="E168" s="64" t="s">
        <v>634</v>
      </c>
      <c r="F168" s="65" t="s">
        <v>1365</v>
      </c>
      <c r="G168" s="65" t="s">
        <v>635</v>
      </c>
      <c r="H168" s="64">
        <v>1000</v>
      </c>
      <c r="I168" s="11"/>
      <c r="J168" s="11"/>
      <c r="K168" s="11"/>
    </row>
    <row r="169" spans="1:11" ht="24.6" x14ac:dyDescent="0.7">
      <c r="A169" s="3">
        <v>168</v>
      </c>
      <c r="B169" s="3" t="s">
        <v>636</v>
      </c>
      <c r="C169" s="3" t="s">
        <v>15</v>
      </c>
      <c r="D169" s="3" t="s">
        <v>637</v>
      </c>
      <c r="E169" s="3" t="s">
        <v>638</v>
      </c>
      <c r="F169" s="36" t="s">
        <v>1366</v>
      </c>
      <c r="G169" s="36" t="s">
        <v>107</v>
      </c>
      <c r="H169" s="3">
        <v>1000</v>
      </c>
      <c r="I169" s="11"/>
      <c r="J169" s="11"/>
      <c r="K169" s="11"/>
    </row>
    <row r="170" spans="1:11" ht="24.6" x14ac:dyDescent="0.7">
      <c r="A170" s="3">
        <v>169</v>
      </c>
      <c r="B170" s="64" t="s">
        <v>639</v>
      </c>
      <c r="C170" s="64" t="s">
        <v>15</v>
      </c>
      <c r="D170" s="64" t="s">
        <v>640</v>
      </c>
      <c r="E170" s="64" t="s">
        <v>641</v>
      </c>
      <c r="F170" s="65" t="s">
        <v>1366</v>
      </c>
      <c r="G170" s="65" t="s">
        <v>642</v>
      </c>
      <c r="H170" s="64">
        <v>1000</v>
      </c>
      <c r="I170" s="11" t="s">
        <v>643</v>
      </c>
      <c r="J170" s="11" t="s">
        <v>644</v>
      </c>
      <c r="K170" s="11" t="s">
        <v>645</v>
      </c>
    </row>
    <row r="171" spans="1:11" ht="24.6" x14ac:dyDescent="0.7">
      <c r="A171" s="3">
        <v>170</v>
      </c>
      <c r="B171" s="64" t="s">
        <v>646</v>
      </c>
      <c r="C171" s="64" t="s">
        <v>27</v>
      </c>
      <c r="D171" s="64" t="s">
        <v>647</v>
      </c>
      <c r="E171" s="64" t="s">
        <v>648</v>
      </c>
      <c r="F171" s="65" t="s">
        <v>1366</v>
      </c>
      <c r="G171" s="65" t="s">
        <v>571</v>
      </c>
      <c r="H171" s="64">
        <v>1000</v>
      </c>
      <c r="I171" s="11">
        <f>COUNTIF(H2:H175,"100")</f>
        <v>11</v>
      </c>
      <c r="J171" s="11">
        <f>COUNTIF(H2:H175,"1000")</f>
        <v>163</v>
      </c>
      <c r="K171" s="11">
        <f>SUM(I171:J171)</f>
        <v>174</v>
      </c>
    </row>
    <row r="172" spans="1:11" ht="24.6" x14ac:dyDescent="0.7">
      <c r="A172" s="3">
        <v>171</v>
      </c>
      <c r="B172" s="43" t="s">
        <v>649</v>
      </c>
      <c r="C172" s="37" t="s">
        <v>15</v>
      </c>
      <c r="D172" s="37" t="s">
        <v>650</v>
      </c>
      <c r="E172" s="37" t="s">
        <v>651</v>
      </c>
      <c r="F172" s="40" t="s">
        <v>652</v>
      </c>
      <c r="G172" s="36" t="s">
        <v>408</v>
      </c>
      <c r="H172" s="3">
        <v>1000</v>
      </c>
      <c r="I172" s="11"/>
      <c r="J172" s="11"/>
      <c r="K172" s="11"/>
    </row>
    <row r="173" spans="1:11" ht="24.6" x14ac:dyDescent="0.7">
      <c r="A173" s="3">
        <v>172</v>
      </c>
      <c r="B173" s="3" t="s">
        <v>653</v>
      </c>
      <c r="C173" s="37" t="s">
        <v>15</v>
      </c>
      <c r="D173" s="37" t="s">
        <v>654</v>
      </c>
      <c r="E173" s="37" t="s">
        <v>655</v>
      </c>
      <c r="F173" s="44" t="s">
        <v>652</v>
      </c>
      <c r="G173" s="36" t="s">
        <v>231</v>
      </c>
      <c r="H173" s="3">
        <v>1000</v>
      </c>
      <c r="I173" s="11"/>
      <c r="J173" s="11"/>
      <c r="K173" s="11"/>
    </row>
    <row r="174" spans="1:11" ht="24.6" x14ac:dyDescent="0.7">
      <c r="A174" s="3">
        <v>173</v>
      </c>
      <c r="B174" s="3" t="s">
        <v>656</v>
      </c>
      <c r="C174" s="37" t="s">
        <v>15</v>
      </c>
      <c r="D174" s="37" t="s">
        <v>657</v>
      </c>
      <c r="E174" s="37" t="s">
        <v>658</v>
      </c>
      <c r="F174" s="44" t="s">
        <v>652</v>
      </c>
      <c r="G174" s="36" t="s">
        <v>119</v>
      </c>
      <c r="H174" s="3">
        <v>1000</v>
      </c>
      <c r="I174" s="11"/>
      <c r="J174" s="11"/>
      <c r="K174" s="11"/>
    </row>
    <row r="175" spans="1:11" ht="24.6" x14ac:dyDescent="0.7">
      <c r="A175" s="3">
        <v>174</v>
      </c>
      <c r="B175" s="3" t="s">
        <v>659</v>
      </c>
      <c r="C175" s="37" t="s">
        <v>15</v>
      </c>
      <c r="D175" s="37" t="s">
        <v>660</v>
      </c>
      <c r="E175" s="37" t="s">
        <v>661</v>
      </c>
      <c r="F175" s="44" t="s">
        <v>652</v>
      </c>
      <c r="G175" s="36" t="s">
        <v>123</v>
      </c>
      <c r="H175" s="3">
        <v>1000</v>
      </c>
      <c r="I175" s="11"/>
      <c r="J175" s="11"/>
      <c r="K175" s="11"/>
    </row>
    <row r="176" spans="1:11" ht="24.6" x14ac:dyDescent="0.7">
      <c r="A176" s="11"/>
      <c r="F176" s="12"/>
      <c r="G176" s="12"/>
    </row>
    <row r="177" spans="1:8" ht="21" customHeight="1" x14ac:dyDescent="0.7">
      <c r="A177" s="11"/>
      <c r="B177" s="24" t="s">
        <v>2</v>
      </c>
      <c r="C177" s="24" t="s">
        <v>662</v>
      </c>
      <c r="D177" s="24" t="s">
        <v>663</v>
      </c>
      <c r="E177" s="11"/>
      <c r="F177" s="47" t="s">
        <v>664</v>
      </c>
      <c r="G177" s="47" t="s">
        <v>665</v>
      </c>
      <c r="H177" s="18" t="s">
        <v>666</v>
      </c>
    </row>
    <row r="178" spans="1:8" ht="24.6" x14ac:dyDescent="0.7">
      <c r="A178" s="11"/>
      <c r="B178" s="18" t="s">
        <v>667</v>
      </c>
      <c r="C178" s="18">
        <f>COUNTIF(C2:C175,"oaw-ap92")</f>
        <v>12</v>
      </c>
      <c r="D178" s="18">
        <f>COUNTIFS(C2:C175,"oaw-ap92",H2:H175,"100")</f>
        <v>0</v>
      </c>
      <c r="F178" s="66" t="s">
        <v>51</v>
      </c>
      <c r="G178" s="67">
        <f>COUNTIFS(F2:F171,"6248_CTW0102_OfficeFinance",H2:H171,"100")</f>
        <v>0</v>
      </c>
      <c r="H178" s="68">
        <v>1</v>
      </c>
    </row>
    <row r="179" spans="1:8" ht="24.6" x14ac:dyDescent="0.7">
      <c r="A179" s="11"/>
      <c r="B179" s="18" t="s">
        <v>27</v>
      </c>
      <c r="C179" s="18">
        <f>COUNTIF(C2:C175,"oaw-ap104")</f>
        <v>51</v>
      </c>
      <c r="D179" s="46">
        <f>COUNTIFS(C2:C175,"OAW-AP104",H2:H175,"100")</f>
        <v>10</v>
      </c>
      <c r="F179" s="35" t="s">
        <v>157</v>
      </c>
      <c r="G179" s="46">
        <f>COUNTIFS(F2:F171,"6450_CTW0302_Telephone",H2:H171,"100")</f>
        <v>3</v>
      </c>
      <c r="H179" s="18">
        <v>2</v>
      </c>
    </row>
    <row r="180" spans="1:8" ht="24.6" x14ac:dyDescent="0.7">
      <c r="A180" s="11"/>
      <c r="B180" s="18" t="s">
        <v>9</v>
      </c>
      <c r="C180" s="18">
        <f>COUNTIF(C2:C175,"oaw-ap105")</f>
        <v>7</v>
      </c>
      <c r="D180" s="46">
        <f>COUNTIFS(C2:C175,"OAW-AP105",H2:H175,"100")</f>
        <v>0</v>
      </c>
      <c r="F180" s="48" t="s">
        <v>174</v>
      </c>
      <c r="G180" s="49">
        <f>COUNTIFS(F2:F171,"6248_CTW0303_Teacher",H2:H171,"100")</f>
        <v>0</v>
      </c>
      <c r="H180" s="50">
        <v>3</v>
      </c>
    </row>
    <row r="181" spans="1:8" ht="24.6" x14ac:dyDescent="0.7">
      <c r="A181" s="11"/>
      <c r="B181" s="18" t="s">
        <v>15</v>
      </c>
      <c r="C181" s="18">
        <f>COUNTIF(C2:C175,"oaw-ap205")</f>
        <v>83</v>
      </c>
      <c r="D181" s="46">
        <f>COUNTIFS(C2:C175,"OAW-AP205",H2:H175,"100")</f>
        <v>1</v>
      </c>
      <c r="F181" s="35" t="s">
        <v>253</v>
      </c>
      <c r="G181" s="51">
        <f>COUNTIFS(F2:F171,"Switch Dlink Unmanage",H2:H171,"100")</f>
        <v>1</v>
      </c>
      <c r="H181" s="18">
        <v>4</v>
      </c>
    </row>
    <row r="182" spans="1:8" ht="24.6" x14ac:dyDescent="0.7">
      <c r="A182" s="11"/>
      <c r="B182" s="18" t="s">
        <v>74</v>
      </c>
      <c r="C182" s="18">
        <f>COUNTIF(C2:C175,"oaw-ap315")</f>
        <v>18</v>
      </c>
      <c r="D182" s="46">
        <f>COUNTIFS(C2:C175,"OAW-AP315",H2:H175,"100")</f>
        <v>0</v>
      </c>
      <c r="F182" s="35" t="s">
        <v>269</v>
      </c>
      <c r="G182" s="51">
        <f>COUNTIFS(F2:F171,"6350-P24_TW0101_Genaral-2",H2:H171,"100")</f>
        <v>1</v>
      </c>
      <c r="H182" s="18">
        <v>5</v>
      </c>
    </row>
    <row r="183" spans="1:8" ht="24.6" x14ac:dyDescent="0.7">
      <c r="A183" s="11"/>
      <c r="B183" s="18" t="s">
        <v>645</v>
      </c>
      <c r="C183" s="18">
        <f t="shared" ref="C183:D183" si="0">SUM(C178:C182)</f>
        <v>171</v>
      </c>
      <c r="D183" s="18">
        <f t="shared" si="0"/>
        <v>11</v>
      </c>
      <c r="F183" s="35" t="s">
        <v>306</v>
      </c>
      <c r="G183" s="52">
        <f>COUNTIFS(F2:F171,"6350-P24_TW0105_Audit",H2:H171,"100")</f>
        <v>1</v>
      </c>
      <c r="H183" s="18">
        <v>6</v>
      </c>
    </row>
    <row r="184" spans="1:8" ht="24.6" x14ac:dyDescent="0.7">
      <c r="A184" s="11"/>
      <c r="F184" s="48" t="s">
        <v>344</v>
      </c>
      <c r="G184" s="53">
        <f>COUNTIFS(F2:F171,"6224_TW0204_FL4",H2:H171,"100")</f>
        <v>0</v>
      </c>
      <c r="H184" s="18">
        <v>7</v>
      </c>
    </row>
    <row r="185" spans="1:8" ht="24.6" x14ac:dyDescent="0.7">
      <c r="A185" s="11"/>
      <c r="F185" s="48" t="s">
        <v>369</v>
      </c>
      <c r="G185" s="54">
        <f>COUNTIFS(F2:F171,"8000_TW0205_FL5",H2:H171,"100")</f>
        <v>0</v>
      </c>
      <c r="H185" s="18">
        <v>8</v>
      </c>
    </row>
    <row r="186" spans="1:8" ht="24.6" x14ac:dyDescent="0.7">
      <c r="A186" s="11"/>
      <c r="F186" s="35" t="s">
        <v>400</v>
      </c>
      <c r="G186" s="52">
        <f>COUNTIFS(F2:F171,"6250_TW0302_STDDEV",H2:H171,"100")</f>
        <v>1</v>
      </c>
      <c r="H186" s="18">
        <v>9</v>
      </c>
    </row>
    <row r="187" spans="1:8" ht="24.6" x14ac:dyDescent="0.7">
      <c r="A187" s="11"/>
      <c r="F187" s="35" t="s">
        <v>412</v>
      </c>
      <c r="G187" s="52">
        <f>COUNTIFS(F2:F171,"6224_TW0304_Register",H2:H171,"100")</f>
        <v>1</v>
      </c>
      <c r="H187" s="18">
        <v>10</v>
      </c>
    </row>
    <row r="188" spans="1:8" ht="24.6" x14ac:dyDescent="0.7">
      <c r="A188" s="11"/>
      <c r="F188" s="35" t="s">
        <v>419</v>
      </c>
      <c r="G188" s="52">
        <f>COUNTIFS(F2:F171,"6224_TW0305_KM",H2:H171,"100")</f>
        <v>0</v>
      </c>
      <c r="H188" s="18">
        <v>11</v>
      </c>
    </row>
    <row r="189" spans="1:8" ht="24.6" x14ac:dyDescent="0.7">
      <c r="A189" s="11"/>
      <c r="F189" s="35" t="s">
        <v>427</v>
      </c>
      <c r="G189" s="52">
        <f>COUNTIFS(F2:F171,"6450_TW0502_Studio",H2:H171,"100")</f>
        <v>1</v>
      </c>
      <c r="H189" s="18">
        <v>12</v>
      </c>
    </row>
    <row r="190" spans="1:8" ht="24.6" x14ac:dyDescent="0.7">
      <c r="A190" s="11"/>
      <c r="F190" s="48" t="s">
        <v>541</v>
      </c>
      <c r="G190" s="54">
        <f>COUNTIFS(F2:F171,"8000_TW0802_Control-FL1",H2:H171,"100")</f>
        <v>0</v>
      </c>
      <c r="H190" s="18">
        <v>13</v>
      </c>
    </row>
    <row r="191" spans="1:8" ht="24.6" x14ac:dyDescent="0.7">
      <c r="A191" s="11"/>
      <c r="F191" s="48" t="s">
        <v>575</v>
      </c>
      <c r="G191" s="54">
        <f>COUNTIFS(F2:F171,"8000_TW0803_FL3",H2:H171,"100")</f>
        <v>0</v>
      </c>
      <c r="H191" s="18">
        <v>14</v>
      </c>
    </row>
    <row r="192" spans="1:8" ht="24.6" x14ac:dyDescent="0.7">
      <c r="A192" s="11"/>
      <c r="F192" s="48" t="s">
        <v>604</v>
      </c>
      <c r="G192" s="54">
        <f>COUNTIFS(F2:F171,"8000_TW0804_FL4",H2:H171,"100")</f>
        <v>0</v>
      </c>
      <c r="H192" s="18">
        <v>15</v>
      </c>
    </row>
    <row r="193" spans="1:9" ht="24.6" x14ac:dyDescent="0.7">
      <c r="A193" s="11"/>
      <c r="F193" s="48" t="s">
        <v>630</v>
      </c>
      <c r="G193" s="54">
        <f>COUNTIFS(F2:F171,"8000_TW0805_FL5",H2:H171,"100")</f>
        <v>0</v>
      </c>
      <c r="H193" s="18">
        <v>16</v>
      </c>
    </row>
    <row r="194" spans="1:9" ht="24.6" x14ac:dyDescent="0.7">
      <c r="A194" s="11"/>
      <c r="F194" s="48" t="s">
        <v>552</v>
      </c>
      <c r="G194" s="54">
        <f>COUNTIFS(F2:F171,"8000_TW0802_Control-FL2",H2:H171,"100")</f>
        <v>0</v>
      </c>
      <c r="H194" s="18">
        <v>17</v>
      </c>
    </row>
    <row r="195" spans="1:9" ht="24.6" x14ac:dyDescent="0.7">
      <c r="A195" s="11"/>
      <c r="F195" s="7"/>
      <c r="G195" s="7"/>
    </row>
    <row r="196" spans="1:9" ht="24.6" x14ac:dyDescent="0.7">
      <c r="A196" s="11"/>
      <c r="F196" s="12"/>
      <c r="G196" s="12"/>
    </row>
    <row r="197" spans="1:9" ht="24.6" x14ac:dyDescent="0.7">
      <c r="A197" s="11"/>
      <c r="F197" s="12"/>
      <c r="G197" s="12"/>
    </row>
    <row r="198" spans="1:9" ht="24.6" x14ac:dyDescent="0.7">
      <c r="A198" s="11"/>
      <c r="F198" s="12"/>
      <c r="G198" s="12"/>
    </row>
    <row r="199" spans="1:9" ht="24.6" x14ac:dyDescent="0.7">
      <c r="A199" s="11"/>
      <c r="F199" s="12"/>
      <c r="G199" s="45"/>
    </row>
    <row r="200" spans="1:9" ht="24.6" x14ac:dyDescent="0.7">
      <c r="A200" s="11"/>
      <c r="F200" s="12"/>
      <c r="G200" s="12"/>
    </row>
    <row r="201" spans="1:9" ht="24.6" x14ac:dyDescent="0.7">
      <c r="A201" s="11"/>
      <c r="F201" s="12"/>
      <c r="G201" s="12"/>
    </row>
    <row r="202" spans="1:9" ht="24.6" x14ac:dyDescent="0.7">
      <c r="A202" s="11"/>
      <c r="F202" s="12"/>
      <c r="G202" s="12"/>
    </row>
    <row r="203" spans="1:9" ht="24.6" x14ac:dyDescent="0.7">
      <c r="A203" s="11"/>
      <c r="F203" s="12"/>
      <c r="G203" s="12"/>
    </row>
    <row r="204" spans="1:9" ht="24.6" x14ac:dyDescent="0.7">
      <c r="A204" s="11"/>
      <c r="F204" s="12"/>
      <c r="G204" s="12"/>
    </row>
    <row r="205" spans="1:9" ht="24.6" x14ac:dyDescent="0.7">
      <c r="A205" s="11"/>
      <c r="F205" s="12"/>
      <c r="G205" s="12"/>
    </row>
    <row r="206" spans="1:9" ht="24.6" x14ac:dyDescent="0.7">
      <c r="A206" s="11"/>
      <c r="F206" s="12"/>
      <c r="G206" s="1"/>
      <c r="H206" s="1"/>
      <c r="I206" s="1"/>
    </row>
    <row r="207" spans="1:9" ht="24.6" x14ac:dyDescent="0.7">
      <c r="A207" s="11"/>
      <c r="F207" s="12"/>
      <c r="G207" s="1"/>
      <c r="H207" s="1"/>
      <c r="I207" s="1"/>
    </row>
    <row r="208" spans="1:9" ht="24.6" x14ac:dyDescent="0.7">
      <c r="A208" s="11"/>
      <c r="F208" s="12"/>
      <c r="G208" s="1"/>
      <c r="H208" s="1"/>
      <c r="I208" s="1"/>
    </row>
    <row r="209" spans="1:9" ht="24.6" x14ac:dyDescent="0.7">
      <c r="A209" s="11"/>
      <c r="F209" s="12"/>
      <c r="G209" s="1"/>
      <c r="H209" s="1"/>
      <c r="I209" s="1"/>
    </row>
    <row r="210" spans="1:9" ht="24.6" x14ac:dyDescent="0.7">
      <c r="A210" s="11"/>
      <c r="F210" s="12"/>
      <c r="G210" s="12"/>
    </row>
    <row r="211" spans="1:9" ht="24.6" x14ac:dyDescent="0.7">
      <c r="A211" s="11"/>
      <c r="F211" s="12"/>
      <c r="G211" s="12"/>
    </row>
    <row r="212" spans="1:9" ht="24.6" x14ac:dyDescent="0.7">
      <c r="A212" s="11"/>
      <c r="F212" s="12"/>
      <c r="G212" s="12"/>
    </row>
    <row r="213" spans="1:9" ht="24.6" x14ac:dyDescent="0.7">
      <c r="A213" s="11"/>
      <c r="F213" s="12"/>
      <c r="G213" s="12"/>
    </row>
    <row r="214" spans="1:9" ht="24.6" x14ac:dyDescent="0.7">
      <c r="A214" s="11"/>
      <c r="F214" s="12"/>
      <c r="G214" s="12"/>
    </row>
    <row r="215" spans="1:9" ht="24.6" x14ac:dyDescent="0.7">
      <c r="A215" s="11"/>
      <c r="F215" s="12"/>
      <c r="G215" s="12"/>
    </row>
    <row r="216" spans="1:9" ht="24.6" x14ac:dyDescent="0.7">
      <c r="A216" s="11"/>
      <c r="F216" s="12"/>
      <c r="G216" s="12"/>
    </row>
    <row r="217" spans="1:9" ht="24.6" x14ac:dyDescent="0.7">
      <c r="A217" s="11"/>
      <c r="F217" s="12"/>
      <c r="G217" s="12"/>
    </row>
    <row r="218" spans="1:9" ht="24.6" x14ac:dyDescent="0.7">
      <c r="A218" s="11"/>
      <c r="F218" s="12"/>
      <c r="G218" s="12"/>
    </row>
    <row r="219" spans="1:9" ht="24.6" x14ac:dyDescent="0.7">
      <c r="A219" s="11"/>
      <c r="F219" s="12"/>
      <c r="G219" s="12"/>
    </row>
    <row r="220" spans="1:9" ht="24.6" x14ac:dyDescent="0.7">
      <c r="A220" s="11"/>
      <c r="F220" s="12"/>
      <c r="G220" s="12"/>
    </row>
    <row r="221" spans="1:9" ht="24.6" x14ac:dyDescent="0.7">
      <c r="A221" s="11"/>
      <c r="F221" s="12"/>
      <c r="G221" s="12"/>
    </row>
    <row r="222" spans="1:9" ht="24.6" x14ac:dyDescent="0.7">
      <c r="A222" s="11"/>
      <c r="F222" s="12"/>
      <c r="G222" s="12"/>
    </row>
    <row r="223" spans="1:9" ht="24.6" x14ac:dyDescent="0.7">
      <c r="A223" s="11"/>
      <c r="F223" s="12"/>
      <c r="G223" s="12"/>
    </row>
    <row r="224" spans="1:9" ht="24.6" x14ac:dyDescent="0.7">
      <c r="A224" s="11"/>
      <c r="F224" s="12"/>
      <c r="G224" s="12"/>
    </row>
    <row r="225" spans="1:7" ht="24.6" x14ac:dyDescent="0.7">
      <c r="A225" s="11"/>
      <c r="F225" s="12"/>
      <c r="G225" s="12"/>
    </row>
    <row r="226" spans="1:7" ht="24.6" x14ac:dyDescent="0.7">
      <c r="A226" s="11"/>
      <c r="F226" s="12"/>
      <c r="G226" s="12"/>
    </row>
    <row r="227" spans="1:7" ht="24.6" x14ac:dyDescent="0.7">
      <c r="A227" s="11"/>
      <c r="F227" s="12"/>
      <c r="G227" s="12"/>
    </row>
    <row r="228" spans="1:7" ht="24.6" x14ac:dyDescent="0.7">
      <c r="A228" s="11"/>
      <c r="F228" s="12"/>
      <c r="G228" s="12"/>
    </row>
    <row r="229" spans="1:7" ht="24.6" x14ac:dyDescent="0.7">
      <c r="A229" s="11"/>
      <c r="F229" s="12"/>
      <c r="G229" s="12"/>
    </row>
    <row r="230" spans="1:7" ht="24.6" x14ac:dyDescent="0.7">
      <c r="A230" s="11"/>
      <c r="F230" s="12"/>
      <c r="G230" s="12"/>
    </row>
    <row r="231" spans="1:7" ht="24.6" x14ac:dyDescent="0.7">
      <c r="A231" s="11"/>
      <c r="F231" s="12"/>
      <c r="G231" s="12"/>
    </row>
    <row r="232" spans="1:7" ht="24.6" x14ac:dyDescent="0.7">
      <c r="A232" s="11"/>
      <c r="F232" s="12"/>
      <c r="G232" s="12"/>
    </row>
    <row r="233" spans="1:7" ht="24.6" x14ac:dyDescent="0.7">
      <c r="A233" s="11"/>
      <c r="F233" s="12"/>
      <c r="G233" s="12"/>
    </row>
    <row r="234" spans="1:7" ht="24.6" x14ac:dyDescent="0.7">
      <c r="A234" s="11"/>
      <c r="F234" s="12"/>
      <c r="G234" s="12"/>
    </row>
    <row r="235" spans="1:7" ht="24.6" x14ac:dyDescent="0.7">
      <c r="A235" s="11"/>
      <c r="F235" s="12"/>
      <c r="G235" s="12"/>
    </row>
    <row r="236" spans="1:7" ht="24.6" x14ac:dyDescent="0.7">
      <c r="A236" s="11"/>
      <c r="F236" s="12"/>
      <c r="G236" s="12"/>
    </row>
    <row r="237" spans="1:7" ht="24.6" x14ac:dyDescent="0.7">
      <c r="A237" s="11"/>
      <c r="F237" s="12"/>
      <c r="G237" s="12"/>
    </row>
    <row r="238" spans="1:7" ht="24.6" x14ac:dyDescent="0.7">
      <c r="A238" s="11"/>
      <c r="F238" s="12"/>
      <c r="G238" s="12"/>
    </row>
    <row r="239" spans="1:7" ht="24.6" x14ac:dyDescent="0.7">
      <c r="A239" s="11"/>
      <c r="F239" s="12"/>
      <c r="G239" s="12"/>
    </row>
    <row r="240" spans="1:7" ht="24.6" x14ac:dyDescent="0.7">
      <c r="A240" s="11"/>
      <c r="F240" s="12"/>
      <c r="G240" s="12"/>
    </row>
    <row r="241" spans="1:7" ht="24.6" x14ac:dyDescent="0.7">
      <c r="A241" s="11"/>
      <c r="F241" s="12"/>
      <c r="G241" s="12"/>
    </row>
    <row r="242" spans="1:7" ht="24.6" x14ac:dyDescent="0.7">
      <c r="A242" s="11"/>
      <c r="F242" s="12"/>
      <c r="G242" s="12"/>
    </row>
    <row r="243" spans="1:7" ht="24.6" x14ac:dyDescent="0.7">
      <c r="A243" s="11"/>
      <c r="F243" s="12"/>
      <c r="G243" s="12"/>
    </row>
    <row r="244" spans="1:7" ht="24.6" x14ac:dyDescent="0.7">
      <c r="A244" s="11"/>
      <c r="F244" s="12"/>
      <c r="G244" s="12"/>
    </row>
    <row r="245" spans="1:7" ht="24.6" x14ac:dyDescent="0.7">
      <c r="A245" s="11"/>
      <c r="F245" s="12"/>
      <c r="G245" s="12"/>
    </row>
    <row r="246" spans="1:7" ht="24.6" x14ac:dyDescent="0.7">
      <c r="A246" s="11"/>
      <c r="F246" s="12"/>
      <c r="G246" s="12"/>
    </row>
    <row r="247" spans="1:7" ht="24.6" x14ac:dyDescent="0.7">
      <c r="A247" s="11"/>
      <c r="F247" s="12"/>
      <c r="G247" s="12"/>
    </row>
    <row r="248" spans="1:7" ht="24.6" x14ac:dyDescent="0.7">
      <c r="A248" s="11"/>
      <c r="F248" s="12"/>
      <c r="G248" s="12"/>
    </row>
    <row r="249" spans="1:7" ht="24.6" x14ac:dyDescent="0.7">
      <c r="A249" s="11"/>
      <c r="F249" s="12"/>
      <c r="G249" s="12"/>
    </row>
    <row r="250" spans="1:7" ht="24.6" x14ac:dyDescent="0.7">
      <c r="A250" s="11"/>
      <c r="F250" s="12"/>
      <c r="G250" s="12"/>
    </row>
    <row r="251" spans="1:7" ht="24.6" x14ac:dyDescent="0.7">
      <c r="A251" s="11"/>
      <c r="F251" s="12"/>
      <c r="G251" s="12"/>
    </row>
    <row r="252" spans="1:7" ht="24.6" x14ac:dyDescent="0.7">
      <c r="A252" s="11"/>
      <c r="F252" s="12"/>
      <c r="G252" s="12"/>
    </row>
    <row r="253" spans="1:7" ht="24.6" x14ac:dyDescent="0.7">
      <c r="A253" s="11"/>
      <c r="F253" s="12"/>
      <c r="G253" s="12"/>
    </row>
    <row r="254" spans="1:7" ht="24.6" x14ac:dyDescent="0.7">
      <c r="A254" s="11"/>
      <c r="F254" s="12"/>
      <c r="G254" s="12"/>
    </row>
    <row r="255" spans="1:7" ht="24.6" x14ac:dyDescent="0.7">
      <c r="A255" s="11"/>
      <c r="F255" s="12"/>
      <c r="G255" s="12"/>
    </row>
    <row r="256" spans="1:7" ht="24.6" x14ac:dyDescent="0.7">
      <c r="A256" s="11"/>
      <c r="F256" s="12"/>
      <c r="G256" s="12"/>
    </row>
    <row r="257" spans="1:7" ht="24.6" x14ac:dyDescent="0.7">
      <c r="A257" s="11"/>
      <c r="F257" s="12"/>
      <c r="G257" s="12"/>
    </row>
    <row r="258" spans="1:7" ht="24.6" x14ac:dyDescent="0.7">
      <c r="A258" s="11"/>
      <c r="F258" s="12"/>
      <c r="G258" s="12"/>
    </row>
    <row r="259" spans="1:7" ht="24.6" x14ac:dyDescent="0.7">
      <c r="A259" s="11"/>
      <c r="F259" s="12"/>
      <c r="G259" s="12"/>
    </row>
    <row r="260" spans="1:7" ht="24.6" x14ac:dyDescent="0.7">
      <c r="A260" s="11"/>
      <c r="F260" s="12"/>
      <c r="G260" s="12"/>
    </row>
    <row r="261" spans="1:7" ht="24.6" x14ac:dyDescent="0.7">
      <c r="A261" s="11"/>
      <c r="F261" s="12"/>
      <c r="G261" s="12"/>
    </row>
    <row r="262" spans="1:7" ht="24.6" x14ac:dyDescent="0.7">
      <c r="A262" s="11"/>
      <c r="F262" s="12"/>
      <c r="G262" s="12"/>
    </row>
    <row r="263" spans="1:7" ht="24.6" x14ac:dyDescent="0.7">
      <c r="A263" s="11"/>
      <c r="F263" s="12"/>
      <c r="G263" s="12"/>
    </row>
    <row r="264" spans="1:7" ht="24.6" x14ac:dyDescent="0.7">
      <c r="A264" s="11"/>
      <c r="F264" s="12"/>
      <c r="G264" s="12"/>
    </row>
    <row r="265" spans="1:7" ht="24.6" x14ac:dyDescent="0.7">
      <c r="A265" s="11"/>
      <c r="F265" s="12"/>
      <c r="G265" s="12"/>
    </row>
    <row r="266" spans="1:7" ht="24.6" x14ac:dyDescent="0.7">
      <c r="A266" s="11"/>
      <c r="F266" s="12"/>
      <c r="G266" s="12"/>
    </row>
    <row r="267" spans="1:7" ht="24.6" x14ac:dyDescent="0.7">
      <c r="A267" s="11"/>
      <c r="F267" s="12"/>
      <c r="G267" s="12"/>
    </row>
    <row r="268" spans="1:7" ht="24.6" x14ac:dyDescent="0.7">
      <c r="A268" s="11"/>
      <c r="F268" s="12"/>
      <c r="G268" s="12"/>
    </row>
    <row r="269" spans="1:7" ht="24.6" x14ac:dyDescent="0.7">
      <c r="A269" s="11"/>
      <c r="F269" s="12"/>
      <c r="G269" s="12"/>
    </row>
    <row r="270" spans="1:7" ht="24.6" x14ac:dyDescent="0.7">
      <c r="A270" s="11"/>
      <c r="F270" s="12"/>
      <c r="G270" s="12"/>
    </row>
    <row r="271" spans="1:7" ht="24.6" x14ac:dyDescent="0.7">
      <c r="A271" s="11"/>
      <c r="F271" s="12"/>
      <c r="G271" s="12"/>
    </row>
    <row r="272" spans="1:7" ht="24.6" x14ac:dyDescent="0.7">
      <c r="A272" s="11"/>
      <c r="F272" s="12"/>
      <c r="G272" s="12"/>
    </row>
    <row r="273" spans="1:7" ht="24.6" x14ac:dyDescent="0.7">
      <c r="A273" s="11"/>
      <c r="F273" s="12"/>
      <c r="G273" s="12"/>
    </row>
    <row r="274" spans="1:7" ht="24.6" x14ac:dyDescent="0.7">
      <c r="A274" s="11"/>
      <c r="F274" s="12"/>
      <c r="G274" s="12"/>
    </row>
    <row r="275" spans="1:7" ht="24.6" x14ac:dyDescent="0.7">
      <c r="A275" s="11"/>
      <c r="F275" s="12"/>
      <c r="G275" s="12"/>
    </row>
    <row r="276" spans="1:7" ht="24.6" x14ac:dyDescent="0.7">
      <c r="A276" s="11"/>
      <c r="F276" s="12"/>
      <c r="G276" s="12"/>
    </row>
    <row r="277" spans="1:7" ht="24.6" x14ac:dyDescent="0.7">
      <c r="A277" s="11"/>
      <c r="F277" s="12"/>
      <c r="G277" s="12"/>
    </row>
    <row r="278" spans="1:7" ht="24.6" x14ac:dyDescent="0.7">
      <c r="A278" s="11"/>
      <c r="F278" s="12"/>
      <c r="G278" s="12"/>
    </row>
    <row r="279" spans="1:7" ht="24.6" x14ac:dyDescent="0.7">
      <c r="A279" s="11"/>
      <c r="F279" s="12"/>
      <c r="G279" s="12"/>
    </row>
    <row r="280" spans="1:7" ht="24.6" x14ac:dyDescent="0.7">
      <c r="A280" s="11"/>
      <c r="F280" s="12"/>
      <c r="G280" s="12"/>
    </row>
    <row r="281" spans="1:7" ht="24.6" x14ac:dyDescent="0.7">
      <c r="A281" s="11"/>
      <c r="F281" s="12"/>
      <c r="G281" s="12"/>
    </row>
    <row r="282" spans="1:7" ht="24.6" x14ac:dyDescent="0.7">
      <c r="A282" s="11"/>
      <c r="F282" s="12"/>
      <c r="G282" s="12"/>
    </row>
    <row r="283" spans="1:7" ht="24.6" x14ac:dyDescent="0.7">
      <c r="A283" s="11"/>
      <c r="F283" s="12"/>
      <c r="G283" s="12"/>
    </row>
    <row r="284" spans="1:7" ht="24.6" x14ac:dyDescent="0.7">
      <c r="A284" s="11"/>
      <c r="F284" s="12"/>
      <c r="G284" s="12"/>
    </row>
    <row r="285" spans="1:7" ht="24.6" x14ac:dyDescent="0.7">
      <c r="A285" s="11"/>
      <c r="F285" s="12"/>
      <c r="G285" s="12"/>
    </row>
    <row r="286" spans="1:7" ht="24.6" x14ac:dyDescent="0.7">
      <c r="A286" s="11"/>
      <c r="F286" s="12"/>
      <c r="G286" s="12"/>
    </row>
    <row r="287" spans="1:7" ht="24.6" x14ac:dyDescent="0.7">
      <c r="A287" s="11"/>
      <c r="F287" s="12"/>
      <c r="G287" s="12"/>
    </row>
    <row r="288" spans="1:7" ht="24.6" x14ac:dyDescent="0.7">
      <c r="A288" s="11"/>
      <c r="F288" s="12"/>
      <c r="G288" s="12"/>
    </row>
    <row r="289" spans="1:7" ht="24.6" x14ac:dyDescent="0.7">
      <c r="A289" s="11"/>
      <c r="F289" s="12"/>
      <c r="G289" s="12"/>
    </row>
    <row r="290" spans="1:7" ht="24.6" x14ac:dyDescent="0.7">
      <c r="A290" s="11"/>
      <c r="F290" s="12"/>
      <c r="G290" s="12"/>
    </row>
    <row r="291" spans="1:7" ht="24.6" x14ac:dyDescent="0.7">
      <c r="A291" s="11"/>
      <c r="F291" s="12"/>
      <c r="G291" s="12"/>
    </row>
    <row r="292" spans="1:7" ht="24.6" x14ac:dyDescent="0.7">
      <c r="A292" s="11"/>
      <c r="F292" s="12"/>
      <c r="G292" s="12"/>
    </row>
    <row r="293" spans="1:7" ht="24.6" x14ac:dyDescent="0.7">
      <c r="A293" s="11"/>
      <c r="F293" s="12"/>
      <c r="G293" s="12"/>
    </row>
    <row r="294" spans="1:7" ht="24.6" x14ac:dyDescent="0.7">
      <c r="A294" s="11"/>
      <c r="F294" s="12"/>
      <c r="G294" s="12"/>
    </row>
    <row r="295" spans="1:7" ht="24.6" x14ac:dyDescent="0.7">
      <c r="A295" s="11"/>
      <c r="F295" s="12"/>
      <c r="G295" s="12"/>
    </row>
    <row r="296" spans="1:7" ht="24.6" x14ac:dyDescent="0.7">
      <c r="A296" s="11"/>
      <c r="F296" s="12"/>
      <c r="G296" s="12"/>
    </row>
    <row r="297" spans="1:7" ht="24.6" x14ac:dyDescent="0.7">
      <c r="A297" s="11"/>
      <c r="F297" s="12"/>
      <c r="G297" s="12"/>
    </row>
    <row r="298" spans="1:7" ht="24.6" x14ac:dyDescent="0.7">
      <c r="A298" s="11"/>
      <c r="F298" s="12"/>
      <c r="G298" s="12"/>
    </row>
    <row r="299" spans="1:7" ht="24.6" x14ac:dyDescent="0.7">
      <c r="A299" s="11"/>
      <c r="F299" s="12"/>
      <c r="G299" s="12"/>
    </row>
    <row r="300" spans="1:7" ht="24.6" x14ac:dyDescent="0.7">
      <c r="A300" s="11"/>
      <c r="F300" s="12"/>
      <c r="G300" s="12"/>
    </row>
    <row r="301" spans="1:7" ht="24.6" x14ac:dyDescent="0.7">
      <c r="A301" s="11"/>
      <c r="F301" s="12"/>
      <c r="G301" s="12"/>
    </row>
    <row r="302" spans="1:7" ht="24.6" x14ac:dyDescent="0.7">
      <c r="A302" s="11"/>
      <c r="F302" s="12"/>
      <c r="G302" s="12"/>
    </row>
    <row r="303" spans="1:7" ht="24.6" x14ac:dyDescent="0.7">
      <c r="A303" s="11"/>
      <c r="F303" s="12"/>
      <c r="G303" s="12"/>
    </row>
    <row r="304" spans="1:7" ht="24.6" x14ac:dyDescent="0.7">
      <c r="A304" s="11"/>
      <c r="F304" s="12"/>
      <c r="G304" s="12"/>
    </row>
    <row r="305" spans="1:7" ht="24.6" x14ac:dyDescent="0.7">
      <c r="A305" s="11"/>
      <c r="F305" s="12"/>
      <c r="G305" s="12"/>
    </row>
    <row r="306" spans="1:7" ht="24.6" x14ac:dyDescent="0.7">
      <c r="A306" s="11"/>
      <c r="F306" s="12"/>
      <c r="G306" s="12"/>
    </row>
    <row r="307" spans="1:7" ht="24.6" x14ac:dyDescent="0.7">
      <c r="A307" s="11"/>
      <c r="F307" s="12"/>
      <c r="G307" s="12"/>
    </row>
    <row r="308" spans="1:7" ht="24.6" x14ac:dyDescent="0.7">
      <c r="A308" s="11"/>
      <c r="F308" s="12"/>
      <c r="G308" s="12"/>
    </row>
    <row r="309" spans="1:7" ht="24.6" x14ac:dyDescent="0.7">
      <c r="A309" s="11"/>
      <c r="F309" s="12"/>
      <c r="G309" s="12"/>
    </row>
    <row r="310" spans="1:7" ht="24.6" x14ac:dyDescent="0.7">
      <c r="A310" s="11"/>
      <c r="F310" s="12"/>
      <c r="G310" s="12"/>
    </row>
    <row r="311" spans="1:7" ht="24.6" x14ac:dyDescent="0.7">
      <c r="A311" s="11"/>
      <c r="F311" s="12"/>
      <c r="G311" s="12"/>
    </row>
    <row r="312" spans="1:7" ht="24.6" x14ac:dyDescent="0.7">
      <c r="A312" s="11"/>
      <c r="F312" s="12"/>
      <c r="G312" s="12"/>
    </row>
    <row r="313" spans="1:7" ht="24.6" x14ac:dyDescent="0.7">
      <c r="A313" s="11"/>
      <c r="F313" s="12"/>
      <c r="G313" s="12"/>
    </row>
    <row r="314" spans="1:7" ht="24.6" x14ac:dyDescent="0.7">
      <c r="A314" s="11"/>
      <c r="F314" s="12"/>
      <c r="G314" s="12"/>
    </row>
    <row r="315" spans="1:7" ht="24.6" x14ac:dyDescent="0.7">
      <c r="A315" s="11"/>
      <c r="F315" s="12"/>
      <c r="G315" s="12"/>
    </row>
    <row r="316" spans="1:7" ht="24.6" x14ac:dyDescent="0.7">
      <c r="A316" s="11"/>
      <c r="F316" s="12"/>
      <c r="G316" s="12"/>
    </row>
    <row r="317" spans="1:7" ht="24.6" x14ac:dyDescent="0.7">
      <c r="A317" s="11"/>
      <c r="F317" s="12"/>
      <c r="G317" s="12"/>
    </row>
    <row r="318" spans="1:7" ht="24.6" x14ac:dyDescent="0.7">
      <c r="A318" s="11"/>
      <c r="F318" s="12"/>
      <c r="G318" s="12"/>
    </row>
    <row r="319" spans="1:7" ht="24.6" x14ac:dyDescent="0.7">
      <c r="A319" s="11"/>
      <c r="F319" s="12"/>
      <c r="G319" s="12"/>
    </row>
    <row r="320" spans="1:7" ht="24.6" x14ac:dyDescent="0.7">
      <c r="A320" s="11"/>
      <c r="F320" s="12"/>
      <c r="G320" s="12"/>
    </row>
    <row r="321" spans="1:7" ht="24.6" x14ac:dyDescent="0.7">
      <c r="A321" s="11"/>
      <c r="F321" s="12"/>
      <c r="G321" s="12"/>
    </row>
    <row r="322" spans="1:7" ht="24.6" x14ac:dyDescent="0.7">
      <c r="A322" s="11"/>
      <c r="F322" s="12"/>
      <c r="G322" s="12"/>
    </row>
    <row r="323" spans="1:7" ht="24.6" x14ac:dyDescent="0.7">
      <c r="A323" s="11"/>
      <c r="F323" s="12"/>
      <c r="G323" s="12"/>
    </row>
    <row r="324" spans="1:7" ht="24.6" x14ac:dyDescent="0.7">
      <c r="A324" s="11"/>
      <c r="F324" s="12"/>
      <c r="G324" s="12"/>
    </row>
    <row r="325" spans="1:7" ht="24.6" x14ac:dyDescent="0.7">
      <c r="A325" s="11"/>
      <c r="F325" s="12"/>
      <c r="G325" s="12"/>
    </row>
    <row r="326" spans="1:7" ht="24.6" x14ac:dyDescent="0.7">
      <c r="A326" s="11"/>
      <c r="F326" s="12"/>
      <c r="G326" s="12"/>
    </row>
    <row r="327" spans="1:7" ht="24.6" x14ac:dyDescent="0.7">
      <c r="A327" s="11"/>
      <c r="F327" s="12"/>
      <c r="G327" s="12"/>
    </row>
    <row r="328" spans="1:7" ht="24.6" x14ac:dyDescent="0.7">
      <c r="A328" s="11"/>
      <c r="F328" s="12"/>
      <c r="G328" s="12"/>
    </row>
    <row r="329" spans="1:7" ht="24.6" x14ac:dyDescent="0.7">
      <c r="A329" s="11"/>
      <c r="F329" s="12"/>
      <c r="G329" s="12"/>
    </row>
    <row r="330" spans="1:7" ht="24.6" x14ac:dyDescent="0.7">
      <c r="A330" s="11"/>
      <c r="F330" s="12"/>
      <c r="G330" s="12"/>
    </row>
    <row r="331" spans="1:7" ht="24.6" x14ac:dyDescent="0.7">
      <c r="A331" s="11"/>
      <c r="F331" s="12"/>
      <c r="G331" s="12"/>
    </row>
    <row r="332" spans="1:7" ht="24.6" x14ac:dyDescent="0.7">
      <c r="A332" s="11"/>
      <c r="F332" s="12"/>
      <c r="G332" s="12"/>
    </row>
    <row r="333" spans="1:7" ht="24.6" x14ac:dyDescent="0.7">
      <c r="A333" s="11"/>
      <c r="F333" s="12"/>
      <c r="G333" s="12"/>
    </row>
    <row r="334" spans="1:7" ht="24.6" x14ac:dyDescent="0.7">
      <c r="A334" s="11"/>
      <c r="F334" s="12"/>
      <c r="G334" s="12"/>
    </row>
    <row r="335" spans="1:7" ht="24.6" x14ac:dyDescent="0.7">
      <c r="A335" s="11"/>
      <c r="F335" s="12"/>
      <c r="G335" s="12"/>
    </row>
    <row r="336" spans="1:7" ht="24.6" x14ac:dyDescent="0.7">
      <c r="A336" s="11"/>
      <c r="F336" s="12"/>
      <c r="G336" s="12"/>
    </row>
    <row r="337" spans="1:7" ht="24.6" x14ac:dyDescent="0.7">
      <c r="A337" s="11"/>
      <c r="F337" s="12"/>
      <c r="G337" s="12"/>
    </row>
    <row r="338" spans="1:7" ht="24.6" x14ac:dyDescent="0.7">
      <c r="A338" s="11"/>
      <c r="F338" s="12"/>
      <c r="G338" s="12"/>
    </row>
    <row r="339" spans="1:7" ht="24.6" x14ac:dyDescent="0.7">
      <c r="A339" s="11"/>
      <c r="F339" s="12"/>
      <c r="G339" s="12"/>
    </row>
    <row r="340" spans="1:7" ht="24.6" x14ac:dyDescent="0.7">
      <c r="A340" s="11"/>
    </row>
    <row r="341" spans="1:7" ht="24.6" x14ac:dyDescent="0.7">
      <c r="A341" s="11"/>
    </row>
    <row r="342" spans="1:7" ht="24.6" x14ac:dyDescent="0.7">
      <c r="A342" s="11"/>
    </row>
    <row r="343" spans="1:7" ht="24.6" x14ac:dyDescent="0.7">
      <c r="A343" s="11"/>
    </row>
    <row r="344" spans="1:7" ht="24.6" x14ac:dyDescent="0.7">
      <c r="A344" s="11"/>
    </row>
    <row r="345" spans="1:7" ht="24.6" x14ac:dyDescent="0.7">
      <c r="A345" s="11"/>
    </row>
    <row r="346" spans="1:7" ht="24.6" x14ac:dyDescent="0.7">
      <c r="A346" s="11"/>
    </row>
    <row r="347" spans="1:7" ht="24.6" x14ac:dyDescent="0.7">
      <c r="A347" s="11"/>
    </row>
    <row r="348" spans="1:7" ht="24.6" x14ac:dyDescent="0.7">
      <c r="A348" s="11"/>
    </row>
    <row r="349" spans="1:7" ht="24.6" x14ac:dyDescent="0.7">
      <c r="A349" s="11"/>
    </row>
    <row r="350" spans="1:7" ht="24.6" x14ac:dyDescent="0.7">
      <c r="A350" s="11"/>
    </row>
    <row r="351" spans="1:7" ht="24.6" x14ac:dyDescent="0.7">
      <c r="A351" s="11"/>
    </row>
    <row r="352" spans="1:7" ht="24.6" x14ac:dyDescent="0.7">
      <c r="A352" s="11"/>
    </row>
    <row r="353" spans="1:1" ht="24.6" x14ac:dyDescent="0.7">
      <c r="A353" s="11"/>
    </row>
    <row r="354" spans="1:1" ht="24.6" x14ac:dyDescent="0.7">
      <c r="A354" s="11"/>
    </row>
    <row r="355" spans="1:1" ht="24.6" x14ac:dyDescent="0.7">
      <c r="A355" s="11"/>
    </row>
    <row r="356" spans="1:1" ht="24.6" x14ac:dyDescent="0.7">
      <c r="A356" s="11"/>
    </row>
    <row r="357" spans="1:1" ht="24.6" x14ac:dyDescent="0.7">
      <c r="A357" s="11"/>
    </row>
    <row r="358" spans="1:1" ht="24.6" x14ac:dyDescent="0.7">
      <c r="A358" s="11"/>
    </row>
    <row r="359" spans="1:1" ht="24.6" x14ac:dyDescent="0.7">
      <c r="A359" s="11"/>
    </row>
    <row r="360" spans="1:1" ht="24.6" x14ac:dyDescent="0.7">
      <c r="A360" s="11"/>
    </row>
    <row r="361" spans="1:1" ht="24.6" x14ac:dyDescent="0.7">
      <c r="A361" s="11"/>
    </row>
    <row r="362" spans="1:1" ht="24.6" x14ac:dyDescent="0.7">
      <c r="A362" s="11"/>
    </row>
    <row r="363" spans="1:1" ht="24.6" x14ac:dyDescent="0.7">
      <c r="A363" s="11"/>
    </row>
    <row r="364" spans="1:1" ht="24.6" x14ac:dyDescent="0.7">
      <c r="A364" s="11"/>
    </row>
    <row r="365" spans="1:1" ht="24.6" x14ac:dyDescent="0.7">
      <c r="A365" s="11"/>
    </row>
    <row r="366" spans="1:1" ht="24.6" x14ac:dyDescent="0.7">
      <c r="A366" s="11"/>
    </row>
    <row r="367" spans="1:1" ht="24.6" x14ac:dyDescent="0.7">
      <c r="A367" s="11"/>
    </row>
    <row r="368" spans="1:1" ht="24.6" x14ac:dyDescent="0.7">
      <c r="A368" s="11"/>
    </row>
    <row r="369" spans="1:1" ht="24.6" x14ac:dyDescent="0.7">
      <c r="A369" s="11"/>
    </row>
    <row r="370" spans="1:1" ht="24.6" x14ac:dyDescent="0.7">
      <c r="A370" s="11"/>
    </row>
    <row r="371" spans="1:1" ht="24.6" x14ac:dyDescent="0.7">
      <c r="A371" s="11"/>
    </row>
    <row r="372" spans="1:1" ht="24.6" x14ac:dyDescent="0.7">
      <c r="A372" s="11"/>
    </row>
    <row r="373" spans="1:1" ht="24.6" x14ac:dyDescent="0.7">
      <c r="A373" s="11"/>
    </row>
    <row r="374" spans="1:1" ht="24.6" x14ac:dyDescent="0.7">
      <c r="A374" s="11"/>
    </row>
    <row r="375" spans="1:1" ht="24.6" x14ac:dyDescent="0.7">
      <c r="A375" s="11"/>
    </row>
  </sheetData>
  <phoneticPr fontId="8" type="noConversion"/>
  <conditionalFormatting sqref="B172">
    <cfRule type="notContainsBlanks" dxfId="1" priority="1">
      <formula>LEN(TRIM(B172))&gt;0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topLeftCell="E127" zoomScaleNormal="100" workbookViewId="0">
      <selection activeCell="F5" sqref="F5"/>
    </sheetView>
  </sheetViews>
  <sheetFormatPr defaultColWidth="14.44140625" defaultRowHeight="15" customHeight="1" x14ac:dyDescent="0.7"/>
  <cols>
    <col min="1" max="1" width="10" style="2" customWidth="1"/>
    <col min="2" max="2" width="39.44140625" style="2" customWidth="1"/>
    <col min="3" max="3" width="20.88671875" style="2" customWidth="1"/>
    <col min="4" max="4" width="34.33203125" style="2" customWidth="1"/>
    <col min="5" max="5" width="22.44140625" style="2" customWidth="1"/>
    <col min="6" max="6" width="55" style="2" customWidth="1"/>
    <col min="7" max="7" width="17.5546875" style="2" bestFit="1" customWidth="1"/>
    <col min="8" max="8" width="13.44140625" style="2" customWidth="1"/>
    <col min="9" max="9" width="26.44140625" style="2" customWidth="1"/>
    <col min="10" max="10" width="30.77734375" style="2" bestFit="1" customWidth="1"/>
    <col min="11" max="26" width="9.88671875" style="2" customWidth="1"/>
    <col min="27" max="16384" width="14.44140625" style="2"/>
  </cols>
  <sheetData>
    <row r="1" spans="1:26" ht="24.6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6" x14ac:dyDescent="0.7">
      <c r="A2" s="3">
        <v>1</v>
      </c>
      <c r="B2" s="4" t="s">
        <v>668</v>
      </c>
      <c r="C2" s="4" t="s">
        <v>27</v>
      </c>
      <c r="D2" s="4" t="s">
        <v>669</v>
      </c>
      <c r="E2" s="4" t="s">
        <v>670</v>
      </c>
      <c r="F2" s="5" t="s">
        <v>671</v>
      </c>
      <c r="G2" s="6" t="s">
        <v>19</v>
      </c>
      <c r="H2" s="4">
        <v>100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6" x14ac:dyDescent="0.7">
      <c r="A3" s="3">
        <v>2</v>
      </c>
      <c r="B3" s="4" t="s">
        <v>672</v>
      </c>
      <c r="C3" s="4" t="s">
        <v>27</v>
      </c>
      <c r="D3" s="4" t="s">
        <v>673</v>
      </c>
      <c r="E3" s="4" t="s">
        <v>674</v>
      </c>
      <c r="F3" s="5" t="s">
        <v>675</v>
      </c>
      <c r="G3" s="6" t="s">
        <v>64</v>
      </c>
      <c r="H3" s="4">
        <v>1000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6" x14ac:dyDescent="0.7">
      <c r="A4" s="3">
        <v>3</v>
      </c>
      <c r="B4" s="4" t="s">
        <v>676</v>
      </c>
      <c r="C4" s="4" t="s">
        <v>27</v>
      </c>
      <c r="D4" s="4" t="s">
        <v>677</v>
      </c>
      <c r="E4" s="4" t="s">
        <v>678</v>
      </c>
      <c r="F4" s="5" t="s">
        <v>679</v>
      </c>
      <c r="G4" s="6" t="s">
        <v>408</v>
      </c>
      <c r="H4" s="4">
        <v>1000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6" x14ac:dyDescent="0.7">
      <c r="A5" s="3">
        <v>4</v>
      </c>
      <c r="B5" s="4" t="s">
        <v>680</v>
      </c>
      <c r="C5" s="4" t="s">
        <v>57</v>
      </c>
      <c r="D5" s="4" t="s">
        <v>681</v>
      </c>
      <c r="E5" s="4" t="s">
        <v>682</v>
      </c>
      <c r="F5" s="5" t="s">
        <v>683</v>
      </c>
      <c r="G5" s="6" t="s">
        <v>34</v>
      </c>
      <c r="H5" s="4">
        <v>100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6" x14ac:dyDescent="0.7">
      <c r="A6" s="3">
        <v>5</v>
      </c>
      <c r="B6" s="4" t="s">
        <v>684</v>
      </c>
      <c r="C6" s="4" t="s">
        <v>27</v>
      </c>
      <c r="D6" s="4" t="s">
        <v>685</v>
      </c>
      <c r="E6" s="4" t="s">
        <v>686</v>
      </c>
      <c r="F6" s="5" t="s">
        <v>671</v>
      </c>
      <c r="G6" s="6" t="s">
        <v>64</v>
      </c>
      <c r="H6" s="4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6" x14ac:dyDescent="0.7">
      <c r="A7" s="3">
        <v>6</v>
      </c>
      <c r="B7" s="4" t="s">
        <v>687</v>
      </c>
      <c r="C7" s="4" t="s">
        <v>57</v>
      </c>
      <c r="D7" s="4" t="s">
        <v>688</v>
      </c>
      <c r="E7" s="4" t="s">
        <v>689</v>
      </c>
      <c r="F7" s="5" t="s">
        <v>690</v>
      </c>
      <c r="G7" s="6" t="s">
        <v>64</v>
      </c>
      <c r="H7" s="4">
        <v>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6" x14ac:dyDescent="0.7">
      <c r="A8" s="3">
        <v>7</v>
      </c>
      <c r="B8" s="4" t="s">
        <v>691</v>
      </c>
      <c r="C8" s="4" t="s">
        <v>15</v>
      </c>
      <c r="D8" s="4" t="s">
        <v>692</v>
      </c>
      <c r="E8" s="4" t="s">
        <v>693</v>
      </c>
      <c r="F8" s="5" t="s">
        <v>694</v>
      </c>
      <c r="G8" s="25" t="s">
        <v>107</v>
      </c>
      <c r="H8" s="26">
        <v>1000</v>
      </c>
      <c r="I8" s="1" t="s">
        <v>695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x14ac:dyDescent="0.7">
      <c r="A9" s="3">
        <v>8</v>
      </c>
      <c r="B9" s="4" t="s">
        <v>696</v>
      </c>
      <c r="C9" s="4" t="s">
        <v>15</v>
      </c>
      <c r="D9" s="4" t="s">
        <v>697</v>
      </c>
      <c r="E9" s="4" t="s">
        <v>698</v>
      </c>
      <c r="F9" s="5" t="s">
        <v>690</v>
      </c>
      <c r="G9" s="25" t="s">
        <v>19</v>
      </c>
      <c r="H9" s="26">
        <v>1000</v>
      </c>
      <c r="I9" s="1" t="s">
        <v>695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3">
        <v>9</v>
      </c>
      <c r="B10" s="4" t="s">
        <v>699</v>
      </c>
      <c r="C10" s="4" t="s">
        <v>27</v>
      </c>
      <c r="D10" s="4" t="s">
        <v>700</v>
      </c>
      <c r="E10" s="4" t="s">
        <v>701</v>
      </c>
      <c r="F10" s="5" t="s">
        <v>690</v>
      </c>
      <c r="G10" s="25" t="s">
        <v>107</v>
      </c>
      <c r="H10" s="26">
        <v>1000</v>
      </c>
      <c r="I10" s="1" t="s">
        <v>695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3">
        <v>10</v>
      </c>
      <c r="B11" s="4" t="s">
        <v>702</v>
      </c>
      <c r="C11" s="4" t="s">
        <v>74</v>
      </c>
      <c r="D11" s="4" t="s">
        <v>703</v>
      </c>
      <c r="E11" s="4" t="s">
        <v>704</v>
      </c>
      <c r="F11" s="5" t="s">
        <v>705</v>
      </c>
      <c r="G11" s="6" t="s">
        <v>107</v>
      </c>
      <c r="H11" s="4">
        <v>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3">
        <v>11</v>
      </c>
      <c r="B12" s="4" t="s">
        <v>706</v>
      </c>
      <c r="C12" s="4" t="s">
        <v>15</v>
      </c>
      <c r="D12" s="4" t="s">
        <v>707</v>
      </c>
      <c r="E12" s="4" t="s">
        <v>708</v>
      </c>
      <c r="F12" s="5" t="s">
        <v>709</v>
      </c>
      <c r="G12" s="6" t="s">
        <v>352</v>
      </c>
      <c r="H12" s="4">
        <v>100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3">
        <v>12</v>
      </c>
      <c r="B13" s="4" t="s">
        <v>710</v>
      </c>
      <c r="C13" s="4" t="s">
        <v>27</v>
      </c>
      <c r="D13" s="4" t="s">
        <v>711</v>
      </c>
      <c r="E13" s="4" t="s">
        <v>712</v>
      </c>
      <c r="F13" s="5" t="s">
        <v>709</v>
      </c>
      <c r="G13" s="6" t="s">
        <v>19</v>
      </c>
      <c r="H13" s="4">
        <v>100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3">
        <v>13</v>
      </c>
      <c r="B14" s="4" t="s">
        <v>713</v>
      </c>
      <c r="C14" s="4" t="s">
        <v>15</v>
      </c>
      <c r="D14" s="4" t="s">
        <v>714</v>
      </c>
      <c r="E14" s="4" t="s">
        <v>715</v>
      </c>
      <c r="F14" s="5" t="s">
        <v>694</v>
      </c>
      <c r="G14" s="6" t="s">
        <v>19</v>
      </c>
      <c r="H14" s="4">
        <v>1000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3">
        <v>14</v>
      </c>
      <c r="B15" s="4" t="s">
        <v>716</v>
      </c>
      <c r="C15" s="4" t="s">
        <v>27</v>
      </c>
      <c r="D15" s="4" t="s">
        <v>717</v>
      </c>
      <c r="E15" s="4" t="s">
        <v>718</v>
      </c>
      <c r="F15" s="27" t="s">
        <v>719</v>
      </c>
      <c r="G15" s="8" t="s">
        <v>720</v>
      </c>
      <c r="H15" s="9">
        <v>1000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3">
        <v>15</v>
      </c>
      <c r="B16" s="4" t="s">
        <v>721</v>
      </c>
      <c r="C16" s="4" t="s">
        <v>74</v>
      </c>
      <c r="D16" s="4" t="s">
        <v>722</v>
      </c>
      <c r="E16" s="4" t="s">
        <v>723</v>
      </c>
      <c r="F16" s="27" t="s">
        <v>719</v>
      </c>
      <c r="G16" s="8" t="s">
        <v>724</v>
      </c>
      <c r="H16" s="9">
        <v>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3">
        <v>16</v>
      </c>
      <c r="B17" s="4" t="s">
        <v>725</v>
      </c>
      <c r="C17" s="4" t="s">
        <v>15</v>
      </c>
      <c r="D17" s="4" t="s">
        <v>726</v>
      </c>
      <c r="E17" s="4" t="s">
        <v>727</v>
      </c>
      <c r="F17" s="5" t="s">
        <v>728</v>
      </c>
      <c r="G17" s="25" t="s">
        <v>19</v>
      </c>
      <c r="H17" s="26">
        <v>1000</v>
      </c>
      <c r="I17" s="1" t="s">
        <v>695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3">
        <v>17</v>
      </c>
      <c r="B18" s="4" t="s">
        <v>729</v>
      </c>
      <c r="C18" s="4" t="s">
        <v>27</v>
      </c>
      <c r="D18" s="4" t="s">
        <v>730</v>
      </c>
      <c r="E18" s="4" t="s">
        <v>731</v>
      </c>
      <c r="F18" s="5" t="s">
        <v>728</v>
      </c>
      <c r="G18" s="25" t="s">
        <v>64</v>
      </c>
      <c r="H18" s="26">
        <v>1000</v>
      </c>
      <c r="I18" s="1" t="s">
        <v>695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3">
        <v>18</v>
      </c>
      <c r="B19" s="4" t="s">
        <v>732</v>
      </c>
      <c r="C19" s="4" t="s">
        <v>15</v>
      </c>
      <c r="D19" s="4" t="s">
        <v>733</v>
      </c>
      <c r="E19" s="4" t="s">
        <v>734</v>
      </c>
      <c r="F19" s="5" t="s">
        <v>728</v>
      </c>
      <c r="G19" s="25" t="s">
        <v>735</v>
      </c>
      <c r="H19" s="26">
        <v>100</v>
      </c>
      <c r="I19" s="1" t="s">
        <v>695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3">
        <v>19</v>
      </c>
      <c r="B20" s="4" t="s">
        <v>736</v>
      </c>
      <c r="C20" s="4" t="s">
        <v>15</v>
      </c>
      <c r="D20" s="4" t="s">
        <v>737</v>
      </c>
      <c r="E20" s="4" t="s">
        <v>738</v>
      </c>
      <c r="F20" s="5" t="s">
        <v>728</v>
      </c>
      <c r="G20" s="25" t="s">
        <v>185</v>
      </c>
      <c r="H20" s="26">
        <v>100</v>
      </c>
      <c r="I20" s="1" t="s">
        <v>695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3">
        <v>20</v>
      </c>
      <c r="B21" s="4" t="s">
        <v>739</v>
      </c>
      <c r="C21" s="4" t="s">
        <v>27</v>
      </c>
      <c r="D21" s="4" t="s">
        <v>740</v>
      </c>
      <c r="E21" s="4" t="s">
        <v>741</v>
      </c>
      <c r="F21" s="27" t="s">
        <v>742</v>
      </c>
      <c r="G21" s="8" t="s">
        <v>19</v>
      </c>
      <c r="H21" s="9">
        <v>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3">
        <v>21</v>
      </c>
      <c r="B22" s="4" t="s">
        <v>743</v>
      </c>
      <c r="C22" s="4" t="s">
        <v>15</v>
      </c>
      <c r="D22" s="4" t="s">
        <v>744</v>
      </c>
      <c r="E22" s="4" t="s">
        <v>745</v>
      </c>
      <c r="F22" s="27" t="s">
        <v>746</v>
      </c>
      <c r="G22" s="8" t="s">
        <v>258</v>
      </c>
      <c r="H22" s="9">
        <v>1000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3">
        <v>22</v>
      </c>
      <c r="B23" s="4" t="s">
        <v>747</v>
      </c>
      <c r="C23" s="4" t="s">
        <v>74</v>
      </c>
      <c r="D23" s="4" t="s">
        <v>748</v>
      </c>
      <c r="E23" s="4" t="s">
        <v>749</v>
      </c>
      <c r="F23" s="5" t="s">
        <v>750</v>
      </c>
      <c r="G23" s="6" t="s">
        <v>178</v>
      </c>
      <c r="H23" s="4">
        <v>1000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3">
        <v>23</v>
      </c>
      <c r="B24" s="4" t="s">
        <v>751</v>
      </c>
      <c r="C24" s="4" t="s">
        <v>74</v>
      </c>
      <c r="D24" s="4" t="s">
        <v>752</v>
      </c>
      <c r="E24" s="4" t="s">
        <v>753</v>
      </c>
      <c r="F24" s="5" t="s">
        <v>750</v>
      </c>
      <c r="G24" s="6" t="s">
        <v>231</v>
      </c>
      <c r="H24" s="4">
        <v>1000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3">
        <v>24</v>
      </c>
      <c r="B25" s="4" t="s">
        <v>754</v>
      </c>
      <c r="C25" s="4" t="s">
        <v>74</v>
      </c>
      <c r="D25" s="4" t="s">
        <v>755</v>
      </c>
      <c r="E25" s="4" t="s">
        <v>756</v>
      </c>
      <c r="F25" s="5" t="s">
        <v>750</v>
      </c>
      <c r="G25" s="6" t="s">
        <v>115</v>
      </c>
      <c r="H25" s="4">
        <v>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3">
        <v>25</v>
      </c>
      <c r="B26" s="4" t="s">
        <v>757</v>
      </c>
      <c r="C26" s="4" t="s">
        <v>57</v>
      </c>
      <c r="D26" s="4" t="s">
        <v>758</v>
      </c>
      <c r="E26" s="4" t="s">
        <v>759</v>
      </c>
      <c r="F26" s="5" t="s">
        <v>750</v>
      </c>
      <c r="G26" s="6" t="s">
        <v>119</v>
      </c>
      <c r="H26" s="4">
        <v>1000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3">
        <v>26</v>
      </c>
      <c r="B27" s="4" t="s">
        <v>760</v>
      </c>
      <c r="C27" s="4" t="s">
        <v>15</v>
      </c>
      <c r="D27" s="4" t="s">
        <v>761</v>
      </c>
      <c r="E27" s="4" t="s">
        <v>762</v>
      </c>
      <c r="F27" s="5" t="s">
        <v>763</v>
      </c>
      <c r="G27" s="6" t="s">
        <v>231</v>
      </c>
      <c r="H27" s="4">
        <v>1000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3">
        <v>27</v>
      </c>
      <c r="B28" s="4" t="s">
        <v>764</v>
      </c>
      <c r="C28" s="4" t="s">
        <v>74</v>
      </c>
      <c r="D28" s="4" t="s">
        <v>765</v>
      </c>
      <c r="E28" s="4" t="s">
        <v>766</v>
      </c>
      <c r="F28" s="5" t="s">
        <v>763</v>
      </c>
      <c r="G28" s="6" t="s">
        <v>178</v>
      </c>
      <c r="H28" s="4">
        <v>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3">
        <v>28</v>
      </c>
      <c r="B29" s="4" t="s">
        <v>767</v>
      </c>
      <c r="C29" s="4" t="s">
        <v>74</v>
      </c>
      <c r="D29" s="4" t="s">
        <v>768</v>
      </c>
      <c r="E29" s="4" t="s">
        <v>769</v>
      </c>
      <c r="F29" s="5" t="s">
        <v>763</v>
      </c>
      <c r="G29" s="6" t="s">
        <v>235</v>
      </c>
      <c r="H29" s="4">
        <v>1000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3">
        <v>29</v>
      </c>
      <c r="B30" s="4" t="s">
        <v>770</v>
      </c>
      <c r="C30" s="4" t="s">
        <v>74</v>
      </c>
      <c r="D30" s="4" t="s">
        <v>771</v>
      </c>
      <c r="E30" s="4" t="s">
        <v>772</v>
      </c>
      <c r="F30" s="5" t="s">
        <v>763</v>
      </c>
      <c r="G30" s="6" t="s">
        <v>115</v>
      </c>
      <c r="H30" s="4">
        <v>1000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3">
        <v>30</v>
      </c>
      <c r="B31" s="4" t="s">
        <v>773</v>
      </c>
      <c r="C31" s="4" t="s">
        <v>27</v>
      </c>
      <c r="D31" s="4" t="s">
        <v>774</v>
      </c>
      <c r="E31" s="4" t="s">
        <v>775</v>
      </c>
      <c r="F31" s="5" t="s">
        <v>763</v>
      </c>
      <c r="G31" s="6" t="s">
        <v>123</v>
      </c>
      <c r="H31" s="4">
        <v>1000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3">
        <v>31</v>
      </c>
      <c r="B32" s="4" t="s">
        <v>776</v>
      </c>
      <c r="C32" s="4" t="s">
        <v>57</v>
      </c>
      <c r="D32" s="4" t="s">
        <v>777</v>
      </c>
      <c r="E32" s="4" t="s">
        <v>778</v>
      </c>
      <c r="F32" s="5" t="s">
        <v>763</v>
      </c>
      <c r="G32" s="6" t="s">
        <v>119</v>
      </c>
      <c r="H32" s="4">
        <v>1000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3">
        <v>32</v>
      </c>
      <c r="B33" s="4" t="s">
        <v>779</v>
      </c>
      <c r="C33" s="4" t="s">
        <v>74</v>
      </c>
      <c r="D33" s="4" t="s">
        <v>780</v>
      </c>
      <c r="E33" s="4" t="s">
        <v>781</v>
      </c>
      <c r="F33" s="5" t="s">
        <v>782</v>
      </c>
      <c r="G33" s="6" t="s">
        <v>107</v>
      </c>
      <c r="H33" s="4">
        <v>1000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3">
        <v>33</v>
      </c>
      <c r="B34" s="4" t="s">
        <v>783</v>
      </c>
      <c r="C34" s="4" t="s">
        <v>15</v>
      </c>
      <c r="D34" s="4" t="s">
        <v>784</v>
      </c>
      <c r="E34" s="4" t="s">
        <v>785</v>
      </c>
      <c r="F34" s="5" t="s">
        <v>782</v>
      </c>
      <c r="G34" s="6" t="s">
        <v>64</v>
      </c>
      <c r="H34" s="4">
        <v>1000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3">
        <v>34</v>
      </c>
      <c r="B35" s="4" t="s">
        <v>786</v>
      </c>
      <c r="C35" s="4" t="s">
        <v>27</v>
      </c>
      <c r="D35" s="4" t="s">
        <v>787</v>
      </c>
      <c r="E35" s="4" t="s">
        <v>788</v>
      </c>
      <c r="F35" s="5" t="s">
        <v>782</v>
      </c>
      <c r="G35" s="6" t="s">
        <v>360</v>
      </c>
      <c r="H35" s="4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3">
        <v>35</v>
      </c>
      <c r="B36" s="4" t="s">
        <v>789</v>
      </c>
      <c r="C36" s="4" t="s">
        <v>15</v>
      </c>
      <c r="D36" s="4" t="s">
        <v>790</v>
      </c>
      <c r="E36" s="4" t="s">
        <v>791</v>
      </c>
      <c r="F36" s="5" t="s">
        <v>782</v>
      </c>
      <c r="G36" s="6" t="s">
        <v>19</v>
      </c>
      <c r="H36" s="4">
        <v>1000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3">
        <v>36</v>
      </c>
      <c r="B37" s="4" t="s">
        <v>792</v>
      </c>
      <c r="C37" s="4" t="s">
        <v>74</v>
      </c>
      <c r="D37" s="4" t="s">
        <v>793</v>
      </c>
      <c r="E37" s="4" t="s">
        <v>794</v>
      </c>
      <c r="F37" s="5" t="s">
        <v>795</v>
      </c>
      <c r="G37" s="6" t="s">
        <v>81</v>
      </c>
      <c r="H37" s="4">
        <v>1000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3">
        <v>37</v>
      </c>
      <c r="B38" s="4" t="s">
        <v>796</v>
      </c>
      <c r="C38" s="4" t="s">
        <v>74</v>
      </c>
      <c r="D38" s="4" t="s">
        <v>797</v>
      </c>
      <c r="E38" s="4" t="s">
        <v>798</v>
      </c>
      <c r="F38" s="5" t="s">
        <v>795</v>
      </c>
      <c r="G38" s="6" t="s">
        <v>42</v>
      </c>
      <c r="H38" s="4">
        <v>1000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3">
        <v>38</v>
      </c>
      <c r="B39" s="4" t="s">
        <v>799</v>
      </c>
      <c r="C39" s="4" t="s">
        <v>74</v>
      </c>
      <c r="D39" s="4" t="s">
        <v>800</v>
      </c>
      <c r="E39" s="4" t="s">
        <v>801</v>
      </c>
      <c r="F39" s="5" t="s">
        <v>795</v>
      </c>
      <c r="G39" s="6" t="s">
        <v>77</v>
      </c>
      <c r="H39" s="4">
        <v>1000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3">
        <v>39</v>
      </c>
      <c r="B40" s="4" t="s">
        <v>802</v>
      </c>
      <c r="C40" s="4" t="s">
        <v>57</v>
      </c>
      <c r="D40" s="4" t="s">
        <v>803</v>
      </c>
      <c r="E40" s="4" t="s">
        <v>804</v>
      </c>
      <c r="F40" s="5" t="s">
        <v>795</v>
      </c>
      <c r="G40" s="6" t="s">
        <v>34</v>
      </c>
      <c r="H40" s="4">
        <v>1000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3">
        <v>40</v>
      </c>
      <c r="B41" s="4" t="s">
        <v>805</v>
      </c>
      <c r="C41" s="4" t="s">
        <v>27</v>
      </c>
      <c r="D41" s="4" t="s">
        <v>806</v>
      </c>
      <c r="E41" s="4" t="s">
        <v>807</v>
      </c>
      <c r="F41" s="5" t="s">
        <v>795</v>
      </c>
      <c r="G41" s="6" t="s">
        <v>249</v>
      </c>
      <c r="H41" s="4">
        <v>1000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3">
        <v>41</v>
      </c>
      <c r="B42" s="4" t="s">
        <v>808</v>
      </c>
      <c r="C42" s="4" t="s">
        <v>27</v>
      </c>
      <c r="D42" s="4" t="s">
        <v>809</v>
      </c>
      <c r="E42" s="4" t="s">
        <v>810</v>
      </c>
      <c r="F42" s="5" t="s">
        <v>795</v>
      </c>
      <c r="G42" s="6" t="s">
        <v>38</v>
      </c>
      <c r="H42" s="4">
        <v>100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3">
        <v>42</v>
      </c>
      <c r="B43" s="4" t="s">
        <v>811</v>
      </c>
      <c r="C43" s="4" t="s">
        <v>15</v>
      </c>
      <c r="D43" s="4" t="s">
        <v>812</v>
      </c>
      <c r="E43" s="4" t="s">
        <v>813</v>
      </c>
      <c r="F43" s="5" t="s">
        <v>814</v>
      </c>
      <c r="G43" s="6" t="s">
        <v>235</v>
      </c>
      <c r="H43" s="4">
        <v>1000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3">
        <v>43</v>
      </c>
      <c r="B44" s="4" t="s">
        <v>815</v>
      </c>
      <c r="C44" s="4" t="s">
        <v>27</v>
      </c>
      <c r="D44" s="4" t="s">
        <v>816</v>
      </c>
      <c r="E44" s="4" t="s">
        <v>817</v>
      </c>
      <c r="F44" s="5" t="s">
        <v>818</v>
      </c>
      <c r="G44" s="6" t="s">
        <v>81</v>
      </c>
      <c r="H44" s="4">
        <v>1000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3">
        <v>44</v>
      </c>
      <c r="B45" s="4" t="s">
        <v>819</v>
      </c>
      <c r="C45" s="4" t="s">
        <v>15</v>
      </c>
      <c r="D45" s="4" t="s">
        <v>820</v>
      </c>
      <c r="E45" s="4" t="s">
        <v>821</v>
      </c>
      <c r="F45" s="1" t="s">
        <v>822</v>
      </c>
      <c r="G45" s="33">
        <v>50</v>
      </c>
      <c r="H45" s="4">
        <v>1000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3">
        <v>45</v>
      </c>
      <c r="B46" s="4" t="s">
        <v>823</v>
      </c>
      <c r="C46" s="4" t="s">
        <v>74</v>
      </c>
      <c r="D46" s="4" t="s">
        <v>824</v>
      </c>
      <c r="E46" s="4" t="s">
        <v>825</v>
      </c>
      <c r="F46" s="5" t="s">
        <v>826</v>
      </c>
      <c r="G46" s="6" t="s">
        <v>13</v>
      </c>
      <c r="H46" s="4">
        <v>1000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3">
        <v>46</v>
      </c>
      <c r="B47" s="4" t="s">
        <v>827</v>
      </c>
      <c r="C47" s="4" t="s">
        <v>27</v>
      </c>
      <c r="D47" s="4" t="s">
        <v>828</v>
      </c>
      <c r="E47" s="4" t="s">
        <v>829</v>
      </c>
      <c r="F47" s="5" t="s">
        <v>826</v>
      </c>
      <c r="G47" s="6" t="s">
        <v>830</v>
      </c>
      <c r="H47" s="4">
        <v>1000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3">
        <v>47</v>
      </c>
      <c r="B48" s="4" t="s">
        <v>831</v>
      </c>
      <c r="C48" s="4" t="s">
        <v>15</v>
      </c>
      <c r="D48" s="4" t="s">
        <v>832</v>
      </c>
      <c r="E48" s="4" t="s">
        <v>833</v>
      </c>
      <c r="F48" s="5" t="s">
        <v>834</v>
      </c>
      <c r="G48" s="6" t="s">
        <v>835</v>
      </c>
      <c r="H48" s="4">
        <v>100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3">
        <v>48</v>
      </c>
      <c r="B49" s="4" t="s">
        <v>836</v>
      </c>
      <c r="C49" s="4" t="s">
        <v>15</v>
      </c>
      <c r="D49" s="4" t="s">
        <v>837</v>
      </c>
      <c r="E49" s="4" t="s">
        <v>838</v>
      </c>
      <c r="F49" s="5" t="s">
        <v>839</v>
      </c>
      <c r="G49" s="6"/>
      <c r="H49" s="4">
        <v>100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3">
        <v>49</v>
      </c>
      <c r="B50" s="4" t="s">
        <v>840</v>
      </c>
      <c r="C50" s="4" t="s">
        <v>15</v>
      </c>
      <c r="D50" s="4" t="s">
        <v>841</v>
      </c>
      <c r="E50" s="4" t="s">
        <v>842</v>
      </c>
      <c r="F50" s="5" t="s">
        <v>834</v>
      </c>
      <c r="G50" s="6" t="s">
        <v>408</v>
      </c>
      <c r="H50" s="4">
        <v>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3">
        <v>50</v>
      </c>
      <c r="B51" s="4" t="s">
        <v>843</v>
      </c>
      <c r="C51" s="4" t="s">
        <v>15</v>
      </c>
      <c r="D51" s="4" t="s">
        <v>844</v>
      </c>
      <c r="E51" s="4" t="s">
        <v>845</v>
      </c>
      <c r="F51" s="5" t="s">
        <v>834</v>
      </c>
      <c r="G51" s="6" t="s">
        <v>846</v>
      </c>
      <c r="H51" s="4">
        <v>100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3">
        <v>51</v>
      </c>
      <c r="B52" s="4" t="s">
        <v>847</v>
      </c>
      <c r="C52" s="4" t="s">
        <v>74</v>
      </c>
      <c r="D52" s="4" t="s">
        <v>848</v>
      </c>
      <c r="E52" s="4" t="s">
        <v>849</v>
      </c>
      <c r="F52" s="5" t="s">
        <v>834</v>
      </c>
      <c r="G52" s="6" t="s">
        <v>258</v>
      </c>
      <c r="H52" s="4">
        <v>1000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3">
        <v>52</v>
      </c>
      <c r="B53" s="4" t="s">
        <v>850</v>
      </c>
      <c r="C53" s="4" t="s">
        <v>15</v>
      </c>
      <c r="D53" s="4" t="s">
        <v>851</v>
      </c>
      <c r="E53" s="4" t="s">
        <v>852</v>
      </c>
      <c r="F53" s="5" t="s">
        <v>834</v>
      </c>
      <c r="G53" s="6" t="s">
        <v>853</v>
      </c>
      <c r="H53" s="4">
        <v>100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7">
      <c r="A54" s="3">
        <v>53</v>
      </c>
      <c r="B54" s="4" t="s">
        <v>854</v>
      </c>
      <c r="C54" s="4" t="s">
        <v>74</v>
      </c>
      <c r="D54" s="4" t="s">
        <v>855</v>
      </c>
      <c r="E54" s="4" t="s">
        <v>856</v>
      </c>
      <c r="F54" s="5" t="s">
        <v>857</v>
      </c>
      <c r="G54" s="6" t="s">
        <v>107</v>
      </c>
      <c r="H54" s="4">
        <v>100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3">
        <v>54</v>
      </c>
      <c r="B55" s="4" t="s">
        <v>858</v>
      </c>
      <c r="C55" s="4" t="s">
        <v>48</v>
      </c>
      <c r="D55" s="4" t="s">
        <v>859</v>
      </c>
      <c r="E55" s="4" t="s">
        <v>860</v>
      </c>
      <c r="F55" s="27" t="s">
        <v>861</v>
      </c>
      <c r="G55" s="6" t="s">
        <v>862</v>
      </c>
      <c r="H55" s="4">
        <v>1000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3">
        <v>55</v>
      </c>
      <c r="B56" s="4" t="s">
        <v>863</v>
      </c>
      <c r="C56" s="4" t="s">
        <v>27</v>
      </c>
      <c r="D56" s="4" t="s">
        <v>864</v>
      </c>
      <c r="E56" s="4" t="s">
        <v>865</v>
      </c>
      <c r="F56" s="7" t="s">
        <v>866</v>
      </c>
      <c r="G56" s="6" t="s">
        <v>107</v>
      </c>
      <c r="H56" s="4">
        <v>1000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3">
        <v>56</v>
      </c>
      <c r="B57" s="4" t="s">
        <v>867</v>
      </c>
      <c r="C57" s="4" t="s">
        <v>27</v>
      </c>
      <c r="D57" s="4" t="s">
        <v>868</v>
      </c>
      <c r="E57" s="4" t="s">
        <v>869</v>
      </c>
      <c r="F57" s="5" t="s">
        <v>870</v>
      </c>
      <c r="G57" s="6" t="s">
        <v>55</v>
      </c>
      <c r="H57" s="4">
        <v>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3">
        <v>57</v>
      </c>
      <c r="B58" s="4" t="s">
        <v>871</v>
      </c>
      <c r="C58" s="4" t="s">
        <v>9</v>
      </c>
      <c r="D58" s="4" t="s">
        <v>872</v>
      </c>
      <c r="E58" s="4" t="s">
        <v>873</v>
      </c>
      <c r="F58" s="5" t="s">
        <v>870</v>
      </c>
      <c r="G58" s="6" t="s">
        <v>352</v>
      </c>
      <c r="H58" s="4">
        <v>100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3">
        <v>58</v>
      </c>
      <c r="B59" s="4" t="s">
        <v>874</v>
      </c>
      <c r="C59" s="4" t="s">
        <v>57</v>
      </c>
      <c r="D59" s="4" t="s">
        <v>875</v>
      </c>
      <c r="E59" s="4" t="s">
        <v>876</v>
      </c>
      <c r="F59" s="5" t="s">
        <v>877</v>
      </c>
      <c r="G59" s="6" t="s">
        <v>19</v>
      </c>
      <c r="H59" s="4">
        <v>1000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3">
        <v>59</v>
      </c>
      <c r="B60" s="4" t="s">
        <v>878</v>
      </c>
      <c r="C60" s="4" t="s">
        <v>15</v>
      </c>
      <c r="D60" s="4" t="s">
        <v>879</v>
      </c>
      <c r="E60" s="4" t="s">
        <v>880</v>
      </c>
      <c r="F60" s="5" t="s">
        <v>881</v>
      </c>
      <c r="G60" s="6" t="s">
        <v>72</v>
      </c>
      <c r="H60" s="4">
        <v>1000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3">
        <v>60</v>
      </c>
      <c r="B61" s="4" t="s">
        <v>882</v>
      </c>
      <c r="C61" s="4" t="s">
        <v>15</v>
      </c>
      <c r="D61" s="4" t="s">
        <v>883</v>
      </c>
      <c r="E61" s="4" t="s">
        <v>884</v>
      </c>
      <c r="F61" s="5" t="s">
        <v>881</v>
      </c>
      <c r="G61" s="6" t="s">
        <v>217</v>
      </c>
      <c r="H61" s="4">
        <v>1000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3">
        <v>61</v>
      </c>
      <c r="B62" s="4" t="s">
        <v>885</v>
      </c>
      <c r="C62" s="4" t="s">
        <v>15</v>
      </c>
      <c r="D62" s="4" t="s">
        <v>886</v>
      </c>
      <c r="E62" s="4" t="s">
        <v>887</v>
      </c>
      <c r="F62" s="5" t="s">
        <v>881</v>
      </c>
      <c r="G62" s="6" t="s">
        <v>221</v>
      </c>
      <c r="H62" s="4">
        <v>1000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3">
        <v>62</v>
      </c>
      <c r="B63" s="4" t="s">
        <v>888</v>
      </c>
      <c r="C63" s="4" t="s">
        <v>27</v>
      </c>
      <c r="D63" s="4" t="s">
        <v>889</v>
      </c>
      <c r="E63" s="4" t="s">
        <v>890</v>
      </c>
      <c r="F63" s="7" t="s">
        <v>881</v>
      </c>
      <c r="G63" s="6" t="s">
        <v>77</v>
      </c>
      <c r="H63" s="4">
        <v>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3">
        <v>63</v>
      </c>
      <c r="B64" s="4" t="s">
        <v>891</v>
      </c>
      <c r="C64" s="4" t="s">
        <v>15</v>
      </c>
      <c r="D64" s="4" t="s">
        <v>892</v>
      </c>
      <c r="E64" s="4" t="s">
        <v>893</v>
      </c>
      <c r="F64" s="5" t="s">
        <v>894</v>
      </c>
      <c r="G64" s="6" t="s">
        <v>231</v>
      </c>
      <c r="H64" s="4">
        <v>1000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3">
        <v>64</v>
      </c>
      <c r="B65" s="4" t="s">
        <v>895</v>
      </c>
      <c r="C65" s="4" t="s">
        <v>15</v>
      </c>
      <c r="D65" s="4" t="s">
        <v>896</v>
      </c>
      <c r="E65" s="4" t="s">
        <v>897</v>
      </c>
      <c r="F65" s="5" t="s">
        <v>894</v>
      </c>
      <c r="G65" s="6" t="s">
        <v>178</v>
      </c>
      <c r="H65" s="4">
        <v>1000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3">
        <v>65</v>
      </c>
      <c r="B66" s="4" t="s">
        <v>898</v>
      </c>
      <c r="C66" s="4" t="s">
        <v>15</v>
      </c>
      <c r="D66" s="4" t="s">
        <v>899</v>
      </c>
      <c r="E66" s="4" t="s">
        <v>900</v>
      </c>
      <c r="F66" s="5" t="s">
        <v>894</v>
      </c>
      <c r="G66" s="6" t="s">
        <v>115</v>
      </c>
      <c r="H66" s="4">
        <v>1000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3">
        <v>66</v>
      </c>
      <c r="B67" s="4" t="s">
        <v>901</v>
      </c>
      <c r="C67" s="4" t="s">
        <v>15</v>
      </c>
      <c r="D67" s="4" t="s">
        <v>902</v>
      </c>
      <c r="E67" s="4" t="s">
        <v>903</v>
      </c>
      <c r="F67" s="5" t="s">
        <v>894</v>
      </c>
      <c r="G67" s="6" t="s">
        <v>123</v>
      </c>
      <c r="H67" s="4">
        <v>1000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3">
        <v>67</v>
      </c>
      <c r="B68" s="4" t="s">
        <v>904</v>
      </c>
      <c r="C68" s="4" t="s">
        <v>15</v>
      </c>
      <c r="D68" s="4" t="s">
        <v>905</v>
      </c>
      <c r="E68" s="4" t="s">
        <v>906</v>
      </c>
      <c r="F68" s="7" t="s">
        <v>894</v>
      </c>
      <c r="G68" s="6" t="s">
        <v>235</v>
      </c>
      <c r="H68" s="4">
        <v>1000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3">
        <v>68</v>
      </c>
      <c r="B69" s="4" t="s">
        <v>907</v>
      </c>
      <c r="C69" s="4" t="s">
        <v>15</v>
      </c>
      <c r="D69" s="4" t="s">
        <v>908</v>
      </c>
      <c r="E69" s="4" t="s">
        <v>909</v>
      </c>
      <c r="F69" s="5" t="s">
        <v>894</v>
      </c>
      <c r="G69" s="6" t="s">
        <v>119</v>
      </c>
      <c r="H69" s="4">
        <v>1000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3">
        <v>69</v>
      </c>
      <c r="B70" s="4" t="s">
        <v>910</v>
      </c>
      <c r="C70" s="4" t="s">
        <v>15</v>
      </c>
      <c r="D70" s="4" t="s">
        <v>911</v>
      </c>
      <c r="E70" s="4" t="s">
        <v>912</v>
      </c>
      <c r="F70" s="5" t="s">
        <v>913</v>
      </c>
      <c r="G70" s="6" t="s">
        <v>115</v>
      </c>
      <c r="H70" s="4">
        <v>1000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3">
        <v>70</v>
      </c>
      <c r="B71" s="4" t="s">
        <v>914</v>
      </c>
      <c r="C71" s="4" t="s">
        <v>15</v>
      </c>
      <c r="D71" s="4" t="s">
        <v>915</v>
      </c>
      <c r="E71" s="4" t="s">
        <v>916</v>
      </c>
      <c r="F71" s="5" t="s">
        <v>913</v>
      </c>
      <c r="G71" s="6" t="s">
        <v>119</v>
      </c>
      <c r="H71" s="4">
        <v>1000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3">
        <v>71</v>
      </c>
      <c r="B72" s="4" t="s">
        <v>917</v>
      </c>
      <c r="C72" s="4" t="s">
        <v>15</v>
      </c>
      <c r="D72" s="4" t="s">
        <v>918</v>
      </c>
      <c r="E72" s="4" t="s">
        <v>919</v>
      </c>
      <c r="F72" s="5" t="s">
        <v>913</v>
      </c>
      <c r="G72" s="6" t="s">
        <v>123</v>
      </c>
      <c r="H72" s="4">
        <v>1000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3">
        <v>72</v>
      </c>
      <c r="B73" s="4" t="s">
        <v>920</v>
      </c>
      <c r="C73" s="4" t="s">
        <v>27</v>
      </c>
      <c r="D73" s="4" t="s">
        <v>921</v>
      </c>
      <c r="E73" s="4" t="s">
        <v>922</v>
      </c>
      <c r="F73" s="7" t="s">
        <v>913</v>
      </c>
      <c r="G73" s="6" t="s">
        <v>85</v>
      </c>
      <c r="H73" s="4">
        <v>1000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3">
        <v>73</v>
      </c>
      <c r="B74" s="4" t="s">
        <v>923</v>
      </c>
      <c r="C74" s="4" t="s">
        <v>924</v>
      </c>
      <c r="D74" s="4" t="s">
        <v>925</v>
      </c>
      <c r="E74" s="4" t="s">
        <v>926</v>
      </c>
      <c r="F74" s="5" t="s">
        <v>927</v>
      </c>
      <c r="G74" s="6" t="s">
        <v>85</v>
      </c>
      <c r="H74" s="4"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3">
        <v>74</v>
      </c>
      <c r="B75" s="4" t="s">
        <v>928</v>
      </c>
      <c r="C75" s="4" t="s">
        <v>924</v>
      </c>
      <c r="D75" s="4" t="s">
        <v>929</v>
      </c>
      <c r="E75" s="4" t="s">
        <v>930</v>
      </c>
      <c r="F75" s="5" t="s">
        <v>927</v>
      </c>
      <c r="G75" s="6" t="s">
        <v>81</v>
      </c>
      <c r="H75" s="4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3">
        <v>75</v>
      </c>
      <c r="B76" s="4" t="s">
        <v>931</v>
      </c>
      <c r="C76" s="4" t="s">
        <v>924</v>
      </c>
      <c r="D76" s="4"/>
      <c r="E76" s="4"/>
      <c r="F76" s="5"/>
      <c r="G76" s="6"/>
      <c r="H76" s="4">
        <v>100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3">
        <v>76</v>
      </c>
      <c r="B77" s="4" t="s">
        <v>932</v>
      </c>
      <c r="C77" s="4" t="s">
        <v>924</v>
      </c>
      <c r="D77" s="4" t="s">
        <v>933</v>
      </c>
      <c r="E77" s="4" t="s">
        <v>934</v>
      </c>
      <c r="F77" s="5" t="s">
        <v>935</v>
      </c>
      <c r="G77" s="6" t="s">
        <v>30</v>
      </c>
      <c r="H77" s="4">
        <v>100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3">
        <v>77</v>
      </c>
      <c r="B78" s="4" t="s">
        <v>936</v>
      </c>
      <c r="C78" s="4" t="s">
        <v>924</v>
      </c>
      <c r="D78" s="4" t="s">
        <v>937</v>
      </c>
      <c r="E78" s="4" t="s">
        <v>938</v>
      </c>
      <c r="F78" s="7" t="s">
        <v>935</v>
      </c>
      <c r="G78" s="6" t="s">
        <v>81</v>
      </c>
      <c r="H78" s="4">
        <v>100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3">
        <v>78</v>
      </c>
      <c r="B79" s="4" t="s">
        <v>939</v>
      </c>
      <c r="C79" s="4" t="s">
        <v>924</v>
      </c>
      <c r="D79" s="4" t="s">
        <v>940</v>
      </c>
      <c r="E79" s="4" t="s">
        <v>941</v>
      </c>
      <c r="F79" s="7" t="s">
        <v>935</v>
      </c>
      <c r="G79" s="6" t="s">
        <v>249</v>
      </c>
      <c r="H79" s="4">
        <v>100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3">
        <v>79</v>
      </c>
      <c r="B80" s="4" t="s">
        <v>942</v>
      </c>
      <c r="C80" s="4" t="s">
        <v>924</v>
      </c>
      <c r="D80" s="4" t="s">
        <v>943</v>
      </c>
      <c r="E80" s="4" t="s">
        <v>944</v>
      </c>
      <c r="F80" s="5" t="s">
        <v>945</v>
      </c>
      <c r="G80" s="6" t="s">
        <v>77</v>
      </c>
      <c r="H80" s="4">
        <v>100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3">
        <v>80</v>
      </c>
      <c r="B81" s="4" t="s">
        <v>946</v>
      </c>
      <c r="C81" s="4" t="s">
        <v>924</v>
      </c>
      <c r="D81" s="4" t="s">
        <v>947</v>
      </c>
      <c r="E81" s="4" t="s">
        <v>948</v>
      </c>
      <c r="F81" s="7" t="s">
        <v>945</v>
      </c>
      <c r="G81" s="6" t="s">
        <v>193</v>
      </c>
      <c r="H81" s="4">
        <v>100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3">
        <v>81</v>
      </c>
      <c r="B82" s="4" t="s">
        <v>949</v>
      </c>
      <c r="C82" s="4" t="s">
        <v>924</v>
      </c>
      <c r="D82" s="4" t="s">
        <v>950</v>
      </c>
      <c r="E82" s="4" t="s">
        <v>951</v>
      </c>
      <c r="F82" s="7" t="s">
        <v>945</v>
      </c>
      <c r="G82" s="6" t="s">
        <v>326</v>
      </c>
      <c r="H82" s="4">
        <v>1000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3">
        <v>82</v>
      </c>
      <c r="B83" s="4" t="s">
        <v>952</v>
      </c>
      <c r="C83" s="4" t="s">
        <v>924</v>
      </c>
      <c r="D83" s="4" t="s">
        <v>953</v>
      </c>
      <c r="E83" s="4" t="s">
        <v>954</v>
      </c>
      <c r="F83" s="7" t="s">
        <v>945</v>
      </c>
      <c r="G83" s="6" t="s">
        <v>123</v>
      </c>
      <c r="H83" s="4">
        <v>100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3">
        <v>83</v>
      </c>
      <c r="B84" s="4" t="s">
        <v>955</v>
      </c>
      <c r="C84" s="4" t="s">
        <v>57</v>
      </c>
      <c r="D84" s="4" t="s">
        <v>956</v>
      </c>
      <c r="E84" s="4" t="s">
        <v>957</v>
      </c>
      <c r="F84" s="7" t="s">
        <v>945</v>
      </c>
      <c r="G84" s="6" t="s">
        <v>119</v>
      </c>
      <c r="H84" s="4">
        <v>100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3">
        <v>84</v>
      </c>
      <c r="B85" s="4" t="s">
        <v>958</v>
      </c>
      <c r="C85" s="4" t="s">
        <v>15</v>
      </c>
      <c r="D85" s="4" t="s">
        <v>959</v>
      </c>
      <c r="E85" s="4" t="s">
        <v>960</v>
      </c>
      <c r="F85" s="5" t="s">
        <v>961</v>
      </c>
      <c r="G85" s="6" t="s">
        <v>19</v>
      </c>
      <c r="H85" s="4">
        <v>1000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3">
        <v>85</v>
      </c>
      <c r="B86" s="4" t="s">
        <v>962</v>
      </c>
      <c r="C86" s="4" t="s">
        <v>57</v>
      </c>
      <c r="D86" s="4" t="s">
        <v>963</v>
      </c>
      <c r="E86" s="4" t="s">
        <v>964</v>
      </c>
      <c r="F86" s="5" t="s">
        <v>961</v>
      </c>
      <c r="G86" s="6" t="s">
        <v>965</v>
      </c>
      <c r="H86" s="4">
        <v>100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3">
        <v>86</v>
      </c>
      <c r="B87" s="4" t="s">
        <v>966</v>
      </c>
      <c r="C87" s="4" t="s">
        <v>15</v>
      </c>
      <c r="D87" s="4" t="s">
        <v>967</v>
      </c>
      <c r="E87" s="4" t="s">
        <v>968</v>
      </c>
      <c r="F87" s="5" t="s">
        <v>961</v>
      </c>
      <c r="G87" s="6" t="s">
        <v>64</v>
      </c>
      <c r="H87" s="4">
        <v>1000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3">
        <v>87</v>
      </c>
      <c r="B88" s="4" t="s">
        <v>969</v>
      </c>
      <c r="C88" s="4" t="s">
        <v>57</v>
      </c>
      <c r="D88" s="4" t="s">
        <v>970</v>
      </c>
      <c r="E88" s="4" t="s">
        <v>971</v>
      </c>
      <c r="F88" s="5" t="s">
        <v>961</v>
      </c>
      <c r="G88" s="6" t="s">
        <v>64</v>
      </c>
      <c r="H88" s="4">
        <v>1000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3">
        <v>88</v>
      </c>
      <c r="B89" s="4" t="s">
        <v>972</v>
      </c>
      <c r="C89" s="4" t="s">
        <v>27</v>
      </c>
      <c r="D89" s="4" t="s">
        <v>973</v>
      </c>
      <c r="E89" s="4" t="s">
        <v>974</v>
      </c>
      <c r="F89" s="5" t="s">
        <v>975</v>
      </c>
      <c r="G89" s="6" t="s">
        <v>96</v>
      </c>
      <c r="H89" s="4">
        <v>1000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3">
        <v>89</v>
      </c>
      <c r="B90" s="4" t="s">
        <v>976</v>
      </c>
      <c r="C90" s="4" t="s">
        <v>15</v>
      </c>
      <c r="D90" s="4" t="s">
        <v>977</v>
      </c>
      <c r="E90" s="4" t="s">
        <v>978</v>
      </c>
      <c r="F90" s="5" t="s">
        <v>975</v>
      </c>
      <c r="G90" s="6" t="s">
        <v>477</v>
      </c>
      <c r="H90" s="4">
        <v>100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3">
        <v>90</v>
      </c>
      <c r="B91" s="4" t="s">
        <v>979</v>
      </c>
      <c r="C91" s="4" t="s">
        <v>15</v>
      </c>
      <c r="D91" s="4" t="s">
        <v>980</v>
      </c>
      <c r="E91" s="4" t="s">
        <v>981</v>
      </c>
      <c r="F91" s="5" t="s">
        <v>975</v>
      </c>
      <c r="G91" s="6" t="s">
        <v>38</v>
      </c>
      <c r="H91" s="4">
        <v>100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3">
        <v>91</v>
      </c>
      <c r="B92" s="4" t="s">
        <v>982</v>
      </c>
      <c r="C92" s="4" t="s">
        <v>15</v>
      </c>
      <c r="D92" s="4" t="s">
        <v>983</v>
      </c>
      <c r="E92" s="4" t="s">
        <v>984</v>
      </c>
      <c r="F92" s="5" t="s">
        <v>975</v>
      </c>
      <c r="G92" s="6" t="s">
        <v>46</v>
      </c>
      <c r="H92" s="4">
        <v>1000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3">
        <v>92</v>
      </c>
      <c r="B93" s="4" t="s">
        <v>985</v>
      </c>
      <c r="C93" s="4" t="s">
        <v>15</v>
      </c>
      <c r="D93" s="4" t="s">
        <v>986</v>
      </c>
      <c r="E93" s="4" t="s">
        <v>987</v>
      </c>
      <c r="F93" s="5" t="s">
        <v>975</v>
      </c>
      <c r="G93" s="6" t="s">
        <v>30</v>
      </c>
      <c r="H93" s="4">
        <v>1000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3">
        <v>93</v>
      </c>
      <c r="B94" s="4" t="s">
        <v>988</v>
      </c>
      <c r="C94" s="4" t="s">
        <v>27</v>
      </c>
      <c r="D94" s="4" t="s">
        <v>989</v>
      </c>
      <c r="E94" s="4" t="s">
        <v>990</v>
      </c>
      <c r="F94" s="5" t="s">
        <v>975</v>
      </c>
      <c r="G94" s="6" t="s">
        <v>77</v>
      </c>
      <c r="H94" s="4">
        <v>1000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3">
        <v>94</v>
      </c>
      <c r="B95" s="4" t="s">
        <v>991</v>
      </c>
      <c r="C95" s="4" t="s">
        <v>15</v>
      </c>
      <c r="D95" s="4" t="s">
        <v>992</v>
      </c>
      <c r="E95" s="4" t="s">
        <v>993</v>
      </c>
      <c r="F95" s="5" t="s">
        <v>994</v>
      </c>
      <c r="G95" s="6" t="s">
        <v>995</v>
      </c>
      <c r="H95" s="4">
        <v>100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3">
        <v>95</v>
      </c>
      <c r="B96" s="4" t="s">
        <v>996</v>
      </c>
      <c r="C96" s="4" t="s">
        <v>15</v>
      </c>
      <c r="D96" s="4" t="s">
        <v>997</v>
      </c>
      <c r="E96" s="4" t="s">
        <v>998</v>
      </c>
      <c r="F96" s="5" t="s">
        <v>994</v>
      </c>
      <c r="G96" s="6" t="s">
        <v>999</v>
      </c>
      <c r="H96" s="4">
        <v>1000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3">
        <v>96</v>
      </c>
      <c r="B97" s="4" t="s">
        <v>1000</v>
      </c>
      <c r="C97" s="4" t="s">
        <v>15</v>
      </c>
      <c r="D97" s="4" t="s">
        <v>1001</v>
      </c>
      <c r="E97" s="4" t="s">
        <v>1002</v>
      </c>
      <c r="F97" s="5" t="s">
        <v>994</v>
      </c>
      <c r="G97" s="6" t="s">
        <v>365</v>
      </c>
      <c r="H97" s="4">
        <v>1000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3">
        <v>97</v>
      </c>
      <c r="B98" s="4" t="s">
        <v>1003</v>
      </c>
      <c r="C98" s="4" t="s">
        <v>9</v>
      </c>
      <c r="D98" s="4" t="s">
        <v>1004</v>
      </c>
      <c r="E98" s="4" t="s">
        <v>1005</v>
      </c>
      <c r="F98" s="5" t="s">
        <v>994</v>
      </c>
      <c r="G98" s="6" t="s">
        <v>258</v>
      </c>
      <c r="H98" s="4">
        <v>1000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3">
        <v>98</v>
      </c>
      <c r="B99" s="4" t="s">
        <v>1006</v>
      </c>
      <c r="C99" s="4" t="s">
        <v>15</v>
      </c>
      <c r="D99" s="4" t="s">
        <v>1007</v>
      </c>
      <c r="E99" s="4" t="s">
        <v>1008</v>
      </c>
      <c r="F99" s="5" t="s">
        <v>1009</v>
      </c>
      <c r="G99" s="6" t="s">
        <v>107</v>
      </c>
      <c r="H99" s="4">
        <v>1000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3">
        <v>99</v>
      </c>
      <c r="B100" s="4" t="s">
        <v>1010</v>
      </c>
      <c r="C100" s="4" t="s">
        <v>27</v>
      </c>
      <c r="D100" s="4" t="s">
        <v>1011</v>
      </c>
      <c r="E100" s="4" t="s">
        <v>1012</v>
      </c>
      <c r="F100" s="5" t="s">
        <v>1013</v>
      </c>
      <c r="G100" s="6" t="s">
        <v>25</v>
      </c>
      <c r="H100" s="4">
        <v>1000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3">
        <v>100</v>
      </c>
      <c r="B101" s="4" t="s">
        <v>1014</v>
      </c>
      <c r="C101" s="4" t="s">
        <v>15</v>
      </c>
      <c r="D101" s="4" t="s">
        <v>1015</v>
      </c>
      <c r="E101" s="4" t="s">
        <v>1016</v>
      </c>
      <c r="F101" s="7" t="s">
        <v>1013</v>
      </c>
      <c r="G101" s="6" t="s">
        <v>472</v>
      </c>
      <c r="H101" s="4">
        <v>1000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3">
        <v>101</v>
      </c>
      <c r="B102" s="4" t="s">
        <v>1017</v>
      </c>
      <c r="C102" s="4" t="s">
        <v>15</v>
      </c>
      <c r="D102" s="4" t="s">
        <v>1018</v>
      </c>
      <c r="E102" s="4" t="s">
        <v>1019</v>
      </c>
      <c r="F102" s="5" t="s">
        <v>1020</v>
      </c>
      <c r="G102" s="6" t="s">
        <v>119</v>
      </c>
      <c r="H102" s="4">
        <v>100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3">
        <v>102</v>
      </c>
      <c r="B103" s="4" t="s">
        <v>1021</v>
      </c>
      <c r="C103" s="4" t="s">
        <v>27</v>
      </c>
      <c r="D103" s="4" t="s">
        <v>1022</v>
      </c>
      <c r="E103" s="4" t="s">
        <v>1023</v>
      </c>
      <c r="F103" s="7" t="s">
        <v>1013</v>
      </c>
      <c r="G103" s="6" t="s">
        <v>221</v>
      </c>
      <c r="H103" s="4">
        <v>1000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3">
        <v>103</v>
      </c>
      <c r="B104" s="4" t="s">
        <v>1024</v>
      </c>
      <c r="C104" s="4" t="s">
        <v>15</v>
      </c>
      <c r="D104" s="4" t="s">
        <v>1025</v>
      </c>
      <c r="E104" s="4" t="s">
        <v>1026</v>
      </c>
      <c r="F104" s="7" t="s">
        <v>1020</v>
      </c>
      <c r="G104" s="6" t="s">
        <v>123</v>
      </c>
      <c r="H104" s="4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3">
        <v>104</v>
      </c>
      <c r="B105" s="4" t="s">
        <v>1027</v>
      </c>
      <c r="C105" s="4" t="s">
        <v>15</v>
      </c>
      <c r="D105" s="4" t="s">
        <v>1028</v>
      </c>
      <c r="E105" s="4" t="s">
        <v>1029</v>
      </c>
      <c r="F105" s="7" t="s">
        <v>1020</v>
      </c>
      <c r="G105" s="6" t="s">
        <v>408</v>
      </c>
      <c r="H105" s="4">
        <v>1000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3">
        <v>105</v>
      </c>
      <c r="B106" s="4" t="s">
        <v>1030</v>
      </c>
      <c r="C106" s="4" t="s">
        <v>15</v>
      </c>
      <c r="D106" s="4" t="s">
        <v>1031</v>
      </c>
      <c r="E106" s="4" t="s">
        <v>1032</v>
      </c>
      <c r="F106" s="7" t="s">
        <v>1020</v>
      </c>
      <c r="G106" s="6" t="s">
        <v>115</v>
      </c>
      <c r="H106" s="4">
        <v>100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3">
        <v>106</v>
      </c>
      <c r="B107" s="4" t="s">
        <v>1033</v>
      </c>
      <c r="C107" s="4" t="s">
        <v>74</v>
      </c>
      <c r="D107" s="4" t="s">
        <v>1034</v>
      </c>
      <c r="E107" s="4" t="s">
        <v>1035</v>
      </c>
      <c r="F107" s="5" t="s">
        <v>1036</v>
      </c>
      <c r="G107" s="6" t="s">
        <v>115</v>
      </c>
      <c r="H107" s="4">
        <v>100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3">
        <v>107</v>
      </c>
      <c r="B108" s="4" t="s">
        <v>1037</v>
      </c>
      <c r="C108" s="4" t="s">
        <v>74</v>
      </c>
      <c r="D108" s="4" t="s">
        <v>1038</v>
      </c>
      <c r="E108" s="4" t="s">
        <v>1039</v>
      </c>
      <c r="F108" s="7" t="s">
        <v>1036</v>
      </c>
      <c r="G108" s="6" t="s">
        <v>235</v>
      </c>
      <c r="H108" s="4">
        <v>100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29">
        <v>108</v>
      </c>
      <c r="B109" s="30" t="s">
        <v>1040</v>
      </c>
      <c r="C109" s="30" t="s">
        <v>74</v>
      </c>
      <c r="D109" s="30" t="s">
        <v>1041</v>
      </c>
      <c r="E109" s="30" t="s">
        <v>1042</v>
      </c>
      <c r="F109" s="7" t="s">
        <v>1036</v>
      </c>
      <c r="G109" s="31" t="s">
        <v>178</v>
      </c>
      <c r="H109" s="30">
        <v>100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24">
        <v>109</v>
      </c>
      <c r="B110" s="18" t="s">
        <v>1043</v>
      </c>
      <c r="C110" s="18" t="s">
        <v>15</v>
      </c>
      <c r="D110" s="18" t="s">
        <v>1044</v>
      </c>
      <c r="E110" s="18" t="s">
        <v>1045</v>
      </c>
      <c r="F110" s="19"/>
      <c r="G110" s="19"/>
      <c r="H110" s="18">
        <v>100</v>
      </c>
      <c r="I110" s="1" t="s">
        <v>1046</v>
      </c>
      <c r="J110" s="1" t="s">
        <v>1047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24">
        <v>110</v>
      </c>
      <c r="B111" s="18" t="s">
        <v>1048</v>
      </c>
      <c r="C111" s="18" t="s">
        <v>27</v>
      </c>
      <c r="D111" s="18" t="s">
        <v>1049</v>
      </c>
      <c r="E111" s="18" t="s">
        <v>1050</v>
      </c>
      <c r="F111" s="19" t="s">
        <v>839</v>
      </c>
      <c r="G111" s="19"/>
      <c r="H111" s="18">
        <v>100</v>
      </c>
      <c r="I111" s="1">
        <f>COUNTIF(H2:H112,"100")</f>
        <v>38</v>
      </c>
      <c r="J111" s="1">
        <f>COUNTIF(H2:H112,"1000")</f>
        <v>73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24">
        <v>111</v>
      </c>
      <c r="B112" s="18" t="s">
        <v>1051</v>
      </c>
      <c r="C112" s="18" t="s">
        <v>15</v>
      </c>
      <c r="D112" s="18" t="s">
        <v>1052</v>
      </c>
      <c r="E112" s="18" t="s">
        <v>1053</v>
      </c>
      <c r="F112" s="19" t="s">
        <v>1054</v>
      </c>
      <c r="G112" s="19" t="s">
        <v>221</v>
      </c>
      <c r="H112" s="18">
        <v>1000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11"/>
      <c r="B113" s="1"/>
      <c r="C113" s="1"/>
      <c r="D113" s="1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11"/>
      <c r="B114" s="32"/>
      <c r="C114" s="1"/>
      <c r="D114" s="1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11"/>
      <c r="B115" s="32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11"/>
      <c r="B116" s="4" t="s">
        <v>2</v>
      </c>
      <c r="C116" s="4" t="s">
        <v>1055</v>
      </c>
      <c r="D116" s="4" t="s">
        <v>663</v>
      </c>
      <c r="E116" s="1"/>
      <c r="F116" s="19" t="s">
        <v>664</v>
      </c>
      <c r="G116" s="19" t="s">
        <v>665</v>
      </c>
      <c r="H116" s="18" t="s">
        <v>1056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11"/>
      <c r="B117" s="4" t="s">
        <v>27</v>
      </c>
      <c r="C117" s="4">
        <f>COUNTIF(C2:C115,"oaw-ap104")</f>
        <v>24</v>
      </c>
      <c r="D117" s="4">
        <f>COUNTIFS(C2:C115,"oaw-ap104",H2:H115,"100")</f>
        <v>7</v>
      </c>
      <c r="E117" s="1"/>
      <c r="F117" s="19" t="s">
        <v>671</v>
      </c>
      <c r="G117" s="18">
        <v>1</v>
      </c>
      <c r="H117" s="18">
        <v>1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11"/>
      <c r="B118" s="4" t="s">
        <v>57</v>
      </c>
      <c r="C118" s="4">
        <f>COUNTIF(C2:C115,"oaw-ap92")</f>
        <v>9</v>
      </c>
      <c r="D118" s="4">
        <f>COUNTIFS(C2:C115,"oaw-ap92",H2:H115,"100")</f>
        <v>3</v>
      </c>
      <c r="E118" s="1"/>
      <c r="F118" s="19" t="s">
        <v>683</v>
      </c>
      <c r="G118" s="18">
        <v>1</v>
      </c>
      <c r="H118" s="18">
        <v>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11"/>
      <c r="B119" s="4" t="s">
        <v>15</v>
      </c>
      <c r="C119" s="4">
        <f>COUNTIF(C2:C115,"oaw-ap205")</f>
        <v>47</v>
      </c>
      <c r="D119" s="4">
        <f>COUNTIFS(C2:C115,"oaw-ap205",H2:H115,"100")</f>
        <v>14</v>
      </c>
      <c r="E119" s="1"/>
      <c r="F119" s="19" t="s">
        <v>709</v>
      </c>
      <c r="G119" s="18">
        <v>2</v>
      </c>
      <c r="H119" s="18">
        <v>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11"/>
      <c r="B120" s="28" t="s">
        <v>9</v>
      </c>
      <c r="C120" s="4">
        <f>COUNTIF(C2:C115,"oaw-ap105")</f>
        <v>2</v>
      </c>
      <c r="D120" s="4">
        <f>COUNTIFS(C2:C115,"oaw-ap105",H2:H115,"100")</f>
        <v>1</v>
      </c>
      <c r="E120" s="1"/>
      <c r="F120" s="19" t="s">
        <v>728</v>
      </c>
      <c r="G120" s="18">
        <v>2</v>
      </c>
      <c r="H120" s="18">
        <v>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11"/>
      <c r="B121" s="4" t="s">
        <v>74</v>
      </c>
      <c r="C121" s="4">
        <f>COUNTIF(C2:C115,"oaw-ap315")</f>
        <v>18</v>
      </c>
      <c r="D121" s="4">
        <f>COUNTIFS(C2:C115,"oaw-ap315",H2:H115,"100")</f>
        <v>4</v>
      </c>
      <c r="E121" s="1"/>
      <c r="F121" s="19" t="s">
        <v>782</v>
      </c>
      <c r="G121" s="18">
        <v>1</v>
      </c>
      <c r="H121" s="18">
        <v>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11"/>
      <c r="B122" s="4" t="s">
        <v>48</v>
      </c>
      <c r="C122" s="4">
        <v>1</v>
      </c>
      <c r="D122" s="4"/>
      <c r="E122" s="1"/>
      <c r="F122" s="19" t="s">
        <v>795</v>
      </c>
      <c r="G122" s="18">
        <v>1</v>
      </c>
      <c r="H122" s="18">
        <v>7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11"/>
      <c r="B123" s="4" t="s">
        <v>924</v>
      </c>
      <c r="C123" s="4">
        <f>COUNTIF(C2:C115,"oaw-ap204")</f>
        <v>10</v>
      </c>
      <c r="D123" s="4">
        <f>COUNTIFS(C2:C115,"oaw-ap204",H2:H115,"100")</f>
        <v>9</v>
      </c>
      <c r="E123" s="1"/>
      <c r="F123" s="19" t="s">
        <v>834</v>
      </c>
      <c r="G123" s="18">
        <v>1</v>
      </c>
      <c r="H123" s="18">
        <v>8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11"/>
      <c r="B124" s="4" t="s">
        <v>645</v>
      </c>
      <c r="C124" s="4">
        <f t="shared" ref="C124:D124" si="0">SUM(C117:C123)</f>
        <v>111</v>
      </c>
      <c r="D124" s="4">
        <f t="shared" si="0"/>
        <v>38</v>
      </c>
      <c r="E124" s="1"/>
      <c r="F124" s="19" t="s">
        <v>839</v>
      </c>
      <c r="G124" s="18">
        <v>1</v>
      </c>
      <c r="H124" s="18">
        <v>9</v>
      </c>
      <c r="I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11"/>
      <c r="E125" s="1"/>
      <c r="F125" s="19" t="s">
        <v>834</v>
      </c>
      <c r="G125" s="18">
        <v>2</v>
      </c>
      <c r="H125" s="18">
        <v>10</v>
      </c>
      <c r="I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11"/>
      <c r="E126" s="1"/>
      <c r="F126" s="19" t="s">
        <v>857</v>
      </c>
      <c r="G126" s="18">
        <v>1</v>
      </c>
      <c r="H126" s="18">
        <v>11</v>
      </c>
      <c r="I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11"/>
      <c r="E127" s="1"/>
      <c r="F127" s="19" t="s">
        <v>870</v>
      </c>
      <c r="G127" s="18">
        <v>2</v>
      </c>
      <c r="H127" s="18">
        <v>12</v>
      </c>
      <c r="I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11"/>
      <c r="E128" s="1"/>
      <c r="F128" s="35" t="s">
        <v>881</v>
      </c>
      <c r="G128" s="18">
        <v>1</v>
      </c>
      <c r="H128" s="18">
        <v>13</v>
      </c>
      <c r="I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11"/>
      <c r="E129" s="1"/>
      <c r="F129" s="19" t="s">
        <v>927</v>
      </c>
      <c r="G129" s="18">
        <v>3</v>
      </c>
      <c r="H129" s="18">
        <v>14</v>
      </c>
      <c r="I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11"/>
      <c r="E130" s="1"/>
      <c r="F130" s="19" t="s">
        <v>935</v>
      </c>
      <c r="G130" s="18">
        <v>3</v>
      </c>
      <c r="H130" s="18">
        <v>15</v>
      </c>
      <c r="I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11"/>
      <c r="E131" s="1"/>
      <c r="F131" s="19" t="s">
        <v>945</v>
      </c>
      <c r="G131" s="18">
        <v>4</v>
      </c>
      <c r="H131" s="18">
        <v>16</v>
      </c>
      <c r="I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11"/>
      <c r="B132" s="1"/>
      <c r="C132" s="1"/>
      <c r="D132" s="1"/>
      <c r="E132" s="1"/>
      <c r="F132" s="19" t="s">
        <v>961</v>
      </c>
      <c r="G132" s="18">
        <v>1</v>
      </c>
      <c r="H132" s="18">
        <v>17</v>
      </c>
      <c r="I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11"/>
      <c r="B133" s="1"/>
      <c r="C133" s="1"/>
      <c r="D133" s="1"/>
      <c r="E133" s="1"/>
      <c r="F133" s="19" t="s">
        <v>975</v>
      </c>
      <c r="G133" s="18">
        <v>2</v>
      </c>
      <c r="H133" s="18">
        <v>18</v>
      </c>
      <c r="I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11"/>
      <c r="B134" s="1"/>
      <c r="C134" s="1"/>
      <c r="D134" s="1"/>
      <c r="E134" s="1"/>
      <c r="F134" s="19" t="s">
        <v>994</v>
      </c>
      <c r="G134" s="18">
        <v>1</v>
      </c>
      <c r="H134" s="18">
        <v>19</v>
      </c>
      <c r="I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11"/>
      <c r="B135" s="1"/>
      <c r="C135" s="1"/>
      <c r="D135" s="1"/>
      <c r="E135" s="1"/>
      <c r="F135" s="19" t="s">
        <v>1020</v>
      </c>
      <c r="G135" s="18">
        <v>3</v>
      </c>
      <c r="H135" s="18">
        <v>20</v>
      </c>
      <c r="I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11"/>
      <c r="B136" s="1"/>
      <c r="C136" s="1"/>
      <c r="D136" s="1"/>
      <c r="E136" s="1"/>
      <c r="F136" s="19" t="s">
        <v>1036</v>
      </c>
      <c r="G136" s="18">
        <v>5</v>
      </c>
      <c r="H136" s="18">
        <v>21</v>
      </c>
      <c r="I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11"/>
      <c r="B137" s="1"/>
      <c r="C137" s="1"/>
      <c r="D137" s="1"/>
      <c r="E137" s="1"/>
      <c r="G137" s="2">
        <f>SUM(G117:G136)</f>
        <v>38</v>
      </c>
      <c r="I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11"/>
      <c r="B138" s="1"/>
      <c r="C138" s="1"/>
      <c r="D138" s="1"/>
      <c r="E138" s="1"/>
      <c r="I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11"/>
      <c r="B139" s="1"/>
      <c r="C139" s="1"/>
      <c r="D139" s="1"/>
      <c r="E139" s="1"/>
      <c r="I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11"/>
      <c r="B140" s="1"/>
      <c r="C140" s="1"/>
      <c r="D140" s="1"/>
      <c r="E140" s="1"/>
      <c r="I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11"/>
      <c r="B141" s="1"/>
      <c r="C141" s="1"/>
      <c r="D141" s="1"/>
      <c r="E141" s="1"/>
      <c r="I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11"/>
      <c r="B142" s="1"/>
      <c r="C142" s="1"/>
      <c r="D142" s="1"/>
      <c r="E142" s="1"/>
      <c r="I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11"/>
      <c r="B143" s="1"/>
      <c r="C143" s="1"/>
      <c r="D143" s="1"/>
      <c r="E143" s="1"/>
      <c r="I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11"/>
      <c r="B144" s="1"/>
      <c r="C144" s="1"/>
      <c r="D144" s="1"/>
      <c r="E144" s="1"/>
      <c r="F144" s="12"/>
      <c r="G144" s="12"/>
      <c r="H144" s="1"/>
      <c r="I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11"/>
      <c r="B145" s="1"/>
      <c r="C145" s="1"/>
      <c r="D145" s="1"/>
      <c r="E145" s="1"/>
      <c r="F145" s="12"/>
      <c r="G145" s="12"/>
      <c r="H145" s="1"/>
      <c r="I145" s="1"/>
      <c r="J145" s="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11"/>
      <c r="B146" s="1"/>
      <c r="C146" s="1"/>
      <c r="D146" s="1"/>
      <c r="E146" s="1"/>
      <c r="F146" s="12"/>
      <c r="G146" s="12"/>
      <c r="H146" s="1"/>
      <c r="I146" s="1"/>
      <c r="J146" s="3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11"/>
      <c r="B147" s="1"/>
      <c r="C147" s="1"/>
      <c r="D147" s="1"/>
      <c r="E147" s="1"/>
      <c r="F147" s="12"/>
      <c r="G147" s="12"/>
      <c r="H147" s="1"/>
      <c r="I147" s="1"/>
      <c r="J147" s="3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11"/>
      <c r="B148" s="1"/>
      <c r="C148" s="1"/>
      <c r="D148" s="1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11"/>
      <c r="B149" s="1"/>
      <c r="C149" s="1"/>
      <c r="D149" s="1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11"/>
      <c r="B150" s="1"/>
      <c r="C150" s="1"/>
      <c r="D150" s="1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11"/>
      <c r="B151" s="1"/>
      <c r="C151" s="1"/>
      <c r="D151" s="1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11"/>
      <c r="B152" s="1"/>
      <c r="C152" s="1"/>
      <c r="D152" s="1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11"/>
      <c r="B153" s="1"/>
      <c r="C153" s="1"/>
      <c r="D153" s="1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11"/>
      <c r="B154" s="1"/>
      <c r="C154" s="1"/>
      <c r="D154" s="1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11"/>
      <c r="B155" s="1"/>
      <c r="C155" s="1"/>
      <c r="D155" s="1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11"/>
      <c r="B156" s="1"/>
      <c r="C156" s="1"/>
      <c r="D156" s="1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11"/>
      <c r="B157" s="1"/>
      <c r="C157" s="1"/>
      <c r="D157" s="1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11"/>
      <c r="B158" s="1"/>
      <c r="C158" s="1"/>
      <c r="D158" s="1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11"/>
      <c r="B159" s="1"/>
      <c r="C159" s="1"/>
      <c r="D159" s="1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11"/>
      <c r="B160" s="1"/>
      <c r="C160" s="1"/>
      <c r="D160" s="1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11"/>
      <c r="B161" s="1"/>
      <c r="C161" s="1"/>
      <c r="D161" s="1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11"/>
      <c r="B162" s="1"/>
      <c r="C162" s="1"/>
      <c r="D162" s="1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11"/>
      <c r="B163" s="1"/>
      <c r="C163" s="1"/>
      <c r="D163" s="1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11"/>
      <c r="B164" s="1"/>
      <c r="C164" s="1"/>
      <c r="D164" s="1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11"/>
      <c r="B165" s="1"/>
      <c r="C165" s="1"/>
      <c r="D165" s="1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11"/>
      <c r="B166" s="1"/>
      <c r="C166" s="1"/>
      <c r="D166" s="1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11"/>
      <c r="B167" s="1"/>
      <c r="C167" s="1"/>
      <c r="D167" s="1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11"/>
      <c r="B168" s="1"/>
      <c r="C168" s="1"/>
      <c r="D168" s="1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11"/>
      <c r="B169" s="1"/>
      <c r="C169" s="1"/>
      <c r="D169" s="1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11"/>
      <c r="B170" s="1"/>
      <c r="C170" s="1"/>
      <c r="D170" s="1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11"/>
      <c r="B171" s="1"/>
      <c r="C171" s="1"/>
      <c r="D171" s="1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11"/>
      <c r="B172" s="1"/>
      <c r="C172" s="1"/>
      <c r="D172" s="1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11"/>
      <c r="B173" s="1"/>
      <c r="C173" s="1"/>
      <c r="D173" s="1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11"/>
      <c r="B174" s="1"/>
      <c r="C174" s="1"/>
      <c r="D174" s="1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11"/>
      <c r="B175" s="1"/>
      <c r="C175" s="1"/>
      <c r="D175" s="1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11"/>
      <c r="B176" s="1"/>
      <c r="C176" s="1"/>
      <c r="D176" s="1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11"/>
      <c r="B177" s="1"/>
      <c r="C177" s="1"/>
      <c r="D177" s="1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11"/>
      <c r="B178" s="1"/>
      <c r="C178" s="1"/>
      <c r="D178" s="1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11"/>
      <c r="B179" s="1"/>
      <c r="C179" s="1"/>
      <c r="D179" s="1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11"/>
      <c r="B180" s="1"/>
      <c r="C180" s="1"/>
      <c r="D180" s="1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11"/>
      <c r="B181" s="1"/>
      <c r="C181" s="1"/>
      <c r="D181" s="1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11"/>
      <c r="B182" s="1"/>
      <c r="C182" s="1"/>
      <c r="D182" s="1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11"/>
      <c r="B183" s="1"/>
      <c r="C183" s="1"/>
      <c r="D183" s="1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11"/>
      <c r="B184" s="1"/>
      <c r="C184" s="1"/>
      <c r="D184" s="1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11"/>
      <c r="B185" s="1"/>
      <c r="C185" s="1"/>
      <c r="D185" s="1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11"/>
      <c r="B186" s="1"/>
      <c r="C186" s="1"/>
      <c r="D186" s="1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11"/>
      <c r="B187" s="1"/>
      <c r="C187" s="1"/>
      <c r="D187" s="1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11"/>
      <c r="B188" s="1"/>
      <c r="C188" s="1"/>
      <c r="D188" s="1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11"/>
      <c r="B189" s="1"/>
      <c r="C189" s="1"/>
      <c r="D189" s="1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11"/>
      <c r="B190" s="1"/>
      <c r="C190" s="1"/>
      <c r="D190" s="1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11"/>
      <c r="B191" s="1"/>
      <c r="C191" s="1"/>
      <c r="D191" s="1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11"/>
      <c r="B192" s="1"/>
      <c r="C192" s="1"/>
      <c r="D192" s="1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11"/>
      <c r="B193" s="1"/>
      <c r="C193" s="1"/>
      <c r="D193" s="1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11"/>
      <c r="B194" s="1"/>
      <c r="C194" s="1"/>
      <c r="D194" s="1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11"/>
      <c r="B195" s="1"/>
      <c r="C195" s="1"/>
      <c r="D195" s="1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11"/>
      <c r="B196" s="1"/>
      <c r="C196" s="1"/>
      <c r="D196" s="1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11"/>
      <c r="B197" s="1"/>
      <c r="C197" s="1"/>
      <c r="D197" s="1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11"/>
      <c r="B198" s="1"/>
      <c r="C198" s="1"/>
      <c r="D198" s="1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11"/>
      <c r="B199" s="1"/>
      <c r="C199" s="1"/>
      <c r="D199" s="1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11"/>
      <c r="B200" s="1"/>
      <c r="C200" s="1"/>
      <c r="D200" s="1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11"/>
      <c r="B201" s="1"/>
      <c r="C201" s="1"/>
      <c r="D201" s="1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11"/>
      <c r="B202" s="1"/>
      <c r="C202" s="1"/>
      <c r="D202" s="1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11"/>
      <c r="B203" s="1"/>
      <c r="C203" s="1"/>
      <c r="D203" s="1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11"/>
      <c r="B204" s="1"/>
      <c r="C204" s="1"/>
      <c r="D204" s="1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11"/>
      <c r="B205" s="1"/>
      <c r="C205" s="1"/>
      <c r="D205" s="1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11"/>
      <c r="B206" s="1"/>
      <c r="C206" s="1"/>
      <c r="D206" s="1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11"/>
      <c r="B207" s="1"/>
      <c r="C207" s="1"/>
      <c r="D207" s="1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11"/>
      <c r="B208" s="1"/>
      <c r="C208" s="1"/>
      <c r="D208" s="1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11"/>
      <c r="B209" s="1"/>
      <c r="C209" s="1"/>
      <c r="D209" s="1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11"/>
      <c r="B210" s="1"/>
      <c r="C210" s="1"/>
      <c r="D210" s="1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11"/>
      <c r="B211" s="1"/>
      <c r="C211" s="1"/>
      <c r="D211" s="1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11"/>
      <c r="B212" s="1"/>
      <c r="C212" s="1"/>
      <c r="D212" s="1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11"/>
      <c r="B213" s="1"/>
      <c r="C213" s="1"/>
      <c r="D213" s="1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11"/>
      <c r="B214" s="1"/>
      <c r="C214" s="1"/>
      <c r="D214" s="1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11"/>
      <c r="B215" s="1"/>
      <c r="C215" s="1"/>
      <c r="D215" s="1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11"/>
      <c r="B216" s="1"/>
      <c r="C216" s="1"/>
      <c r="D216" s="1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11"/>
      <c r="B217" s="1"/>
      <c r="C217" s="1"/>
      <c r="D217" s="1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11"/>
      <c r="B218" s="1"/>
      <c r="C218" s="1"/>
      <c r="D218" s="1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11"/>
      <c r="B219" s="1"/>
      <c r="C219" s="1"/>
      <c r="D219" s="1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11"/>
      <c r="B220" s="1"/>
      <c r="C220" s="1"/>
      <c r="D220" s="1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11"/>
      <c r="B221" s="1"/>
      <c r="C221" s="1"/>
      <c r="D221" s="1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11"/>
      <c r="B222" s="1"/>
      <c r="C222" s="1"/>
      <c r="D222" s="1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11"/>
      <c r="B223" s="1"/>
      <c r="C223" s="1"/>
      <c r="D223" s="1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11"/>
      <c r="B224" s="1"/>
      <c r="C224" s="1"/>
      <c r="D224" s="1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11"/>
      <c r="B225" s="1"/>
      <c r="C225" s="1"/>
      <c r="D225" s="1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11"/>
      <c r="B226" s="1"/>
      <c r="C226" s="1"/>
      <c r="D226" s="1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11"/>
      <c r="B227" s="1"/>
      <c r="C227" s="1"/>
      <c r="D227" s="1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11"/>
      <c r="B228" s="1"/>
      <c r="C228" s="1"/>
      <c r="D228" s="1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11"/>
      <c r="B229" s="1"/>
      <c r="C229" s="1"/>
      <c r="D229" s="1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11"/>
      <c r="B230" s="1"/>
      <c r="C230" s="1"/>
      <c r="D230" s="1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11"/>
      <c r="B231" s="1"/>
      <c r="C231" s="1"/>
      <c r="D231" s="1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11"/>
      <c r="B232" s="1"/>
      <c r="C232" s="1"/>
      <c r="D232" s="1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11"/>
      <c r="B233" s="1"/>
      <c r="C233" s="1"/>
      <c r="D233" s="1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11"/>
      <c r="B234" s="1"/>
      <c r="C234" s="1"/>
      <c r="D234" s="1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11"/>
      <c r="B235" s="1"/>
      <c r="C235" s="1"/>
      <c r="D235" s="1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11"/>
      <c r="B236" s="1"/>
      <c r="C236" s="1"/>
      <c r="D236" s="1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11"/>
      <c r="B237" s="1"/>
      <c r="C237" s="1"/>
      <c r="D237" s="1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11"/>
      <c r="B238" s="1"/>
      <c r="C238" s="1"/>
      <c r="D238" s="1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11"/>
      <c r="B239" s="1"/>
      <c r="C239" s="1"/>
      <c r="D239" s="1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11"/>
      <c r="B240" s="1"/>
      <c r="C240" s="1"/>
      <c r="D240" s="1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11"/>
      <c r="B241" s="1"/>
      <c r="C241" s="1"/>
      <c r="D241" s="1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11"/>
      <c r="B242" s="1"/>
      <c r="C242" s="1"/>
      <c r="D242" s="1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11"/>
      <c r="B243" s="1"/>
      <c r="C243" s="1"/>
      <c r="D243" s="1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11"/>
      <c r="B244" s="1"/>
      <c r="C244" s="1"/>
      <c r="D244" s="1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11"/>
      <c r="B245" s="1"/>
      <c r="C245" s="1"/>
      <c r="D245" s="1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11"/>
      <c r="B246" s="1"/>
      <c r="C246" s="1"/>
      <c r="D246" s="1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11"/>
      <c r="B247" s="1"/>
      <c r="C247" s="1"/>
      <c r="D247" s="1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11"/>
      <c r="B248" s="1"/>
      <c r="C248" s="1"/>
      <c r="D248" s="1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11"/>
      <c r="B249" s="1"/>
      <c r="C249" s="1"/>
      <c r="D249" s="1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11"/>
      <c r="B250" s="1"/>
      <c r="C250" s="1"/>
      <c r="D250" s="1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11"/>
      <c r="B251" s="1"/>
      <c r="C251" s="1"/>
      <c r="D251" s="1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11"/>
      <c r="B252" s="1"/>
      <c r="C252" s="1"/>
      <c r="D252" s="1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11"/>
      <c r="B253" s="1"/>
      <c r="C253" s="1"/>
      <c r="D253" s="1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11"/>
      <c r="B254" s="1"/>
      <c r="C254" s="1"/>
      <c r="D254" s="1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11"/>
      <c r="B255" s="1"/>
      <c r="C255" s="1"/>
      <c r="D255" s="1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11"/>
      <c r="B256" s="1"/>
      <c r="C256" s="1"/>
      <c r="D256" s="1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11"/>
      <c r="B257" s="1"/>
      <c r="C257" s="1"/>
      <c r="D257" s="1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11"/>
      <c r="B258" s="1"/>
      <c r="C258" s="1"/>
      <c r="D258" s="1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11"/>
      <c r="B259" s="1"/>
      <c r="C259" s="1"/>
      <c r="D259" s="1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11"/>
      <c r="B260" s="1"/>
      <c r="C260" s="1"/>
      <c r="D260" s="1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11"/>
      <c r="B261" s="1"/>
      <c r="C261" s="1"/>
      <c r="D261" s="1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11"/>
      <c r="B262" s="1"/>
      <c r="C262" s="1"/>
      <c r="D262" s="1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11"/>
      <c r="B263" s="1"/>
      <c r="C263" s="1"/>
      <c r="D263" s="1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11"/>
      <c r="B264" s="1"/>
      <c r="C264" s="1"/>
      <c r="D264" s="1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11"/>
      <c r="B265" s="1"/>
      <c r="C265" s="1"/>
      <c r="D265" s="1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11"/>
      <c r="B266" s="1"/>
      <c r="C266" s="1"/>
      <c r="D266" s="1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11"/>
      <c r="B267" s="1"/>
      <c r="C267" s="1"/>
      <c r="D267" s="1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11"/>
      <c r="B268" s="1"/>
      <c r="C268" s="1"/>
      <c r="D268" s="1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11"/>
      <c r="B269" s="1"/>
      <c r="C269" s="1"/>
      <c r="D269" s="1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11"/>
      <c r="B270" s="1"/>
      <c r="C270" s="1"/>
      <c r="D270" s="1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11"/>
      <c r="B271" s="1"/>
      <c r="C271" s="1"/>
      <c r="D271" s="1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11"/>
      <c r="B272" s="1"/>
      <c r="C272" s="1"/>
      <c r="D272" s="1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11"/>
      <c r="B273" s="1"/>
      <c r="C273" s="1"/>
      <c r="D273" s="1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11"/>
      <c r="B274" s="1"/>
      <c r="C274" s="1"/>
      <c r="D274" s="1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11"/>
      <c r="B275" s="1"/>
      <c r="C275" s="1"/>
      <c r="D275" s="1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11"/>
      <c r="B276" s="1"/>
      <c r="C276" s="1"/>
      <c r="D276" s="1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11"/>
      <c r="B277" s="1"/>
      <c r="C277" s="1"/>
      <c r="D277" s="1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11"/>
      <c r="B278" s="1"/>
      <c r="C278" s="1"/>
      <c r="D278" s="1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11"/>
      <c r="B279" s="1"/>
      <c r="C279" s="1"/>
      <c r="D279" s="1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11"/>
      <c r="B280" s="1"/>
      <c r="C280" s="1"/>
      <c r="D280" s="1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11"/>
      <c r="B281" s="1"/>
      <c r="C281" s="1"/>
      <c r="D281" s="1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11"/>
      <c r="B282" s="1"/>
      <c r="C282" s="1"/>
      <c r="D282" s="1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11"/>
      <c r="B283" s="1"/>
      <c r="C283" s="1"/>
      <c r="D283" s="1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11"/>
      <c r="B284" s="1"/>
      <c r="C284" s="1"/>
      <c r="D284" s="1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11"/>
      <c r="B285" s="1"/>
      <c r="C285" s="1"/>
      <c r="D285" s="1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11"/>
      <c r="B286" s="1"/>
      <c r="C286" s="1"/>
      <c r="D286" s="1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11"/>
      <c r="B287" s="1"/>
      <c r="C287" s="1"/>
      <c r="D287" s="1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11"/>
      <c r="B288" s="1"/>
      <c r="C288" s="1"/>
      <c r="D288" s="1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11"/>
      <c r="B289" s="1"/>
      <c r="C289" s="1"/>
      <c r="D289" s="1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11"/>
      <c r="B290" s="1"/>
      <c r="C290" s="1"/>
      <c r="D290" s="1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11"/>
      <c r="B291" s="1"/>
      <c r="C291" s="1"/>
      <c r="D291" s="1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11"/>
      <c r="B292" s="1"/>
      <c r="C292" s="1"/>
      <c r="D292" s="1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11"/>
      <c r="B293" s="1"/>
      <c r="C293" s="1"/>
      <c r="D293" s="1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11"/>
      <c r="B294" s="1"/>
      <c r="C294" s="1"/>
      <c r="D294" s="1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11"/>
      <c r="B295" s="1"/>
      <c r="C295" s="1"/>
      <c r="D295" s="1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11"/>
      <c r="B296" s="1"/>
      <c r="C296" s="1"/>
      <c r="D296" s="1"/>
      <c r="E296" s="1"/>
      <c r="F296" s="12"/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11"/>
      <c r="B297" s="1"/>
      <c r="C297" s="1"/>
      <c r="D297" s="1"/>
      <c r="E297" s="1"/>
      <c r="F297" s="12"/>
      <c r="G297" s="1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1"/>
      <c r="B990" s="1"/>
      <c r="C990" s="1"/>
      <c r="D990" s="1"/>
      <c r="E990" s="1"/>
      <c r="I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6" x14ac:dyDescent="0.7">
      <c r="A991" s="1"/>
      <c r="B991" s="1"/>
      <c r="C991" s="1"/>
      <c r="D991" s="1"/>
      <c r="E991" s="1"/>
      <c r="I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6" x14ac:dyDescent="0.7">
      <c r="A992" s="1"/>
      <c r="B992" s="1"/>
      <c r="C992" s="1"/>
      <c r="D992" s="1"/>
      <c r="E992" s="1"/>
      <c r="I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6" x14ac:dyDescent="0.7">
      <c r="A993" s="1"/>
      <c r="B993" s="1"/>
      <c r="C993" s="1"/>
      <c r="D993" s="1"/>
      <c r="E993" s="1"/>
      <c r="I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6" x14ac:dyDescent="0.7">
      <c r="A994" s="1"/>
      <c r="B994" s="1"/>
      <c r="C994" s="1"/>
      <c r="D994" s="1"/>
      <c r="E994" s="1"/>
      <c r="I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6" x14ac:dyDescent="0.7">
      <c r="A995" s="1"/>
      <c r="B995" s="1"/>
      <c r="C995" s="1"/>
      <c r="D995" s="1"/>
      <c r="E995" s="1"/>
      <c r="I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6" x14ac:dyDescent="0.7">
      <c r="A996" s="1"/>
      <c r="B996" s="1"/>
      <c r="C996" s="1"/>
      <c r="D996" s="1"/>
      <c r="E996" s="1"/>
      <c r="I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6" x14ac:dyDescent="0.7">
      <c r="A997" s="1"/>
      <c r="B997" s="1"/>
      <c r="C997" s="1"/>
      <c r="D997" s="1"/>
      <c r="E997" s="1"/>
      <c r="I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6" x14ac:dyDescent="0.7">
      <c r="A998" s="1"/>
      <c r="B998" s="1"/>
      <c r="C998" s="1"/>
      <c r="D998" s="1"/>
      <c r="E998" s="1"/>
      <c r="I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6" x14ac:dyDescent="0.7">
      <c r="A999" s="1"/>
      <c r="B999" s="1"/>
      <c r="C999" s="1"/>
      <c r="D999" s="1"/>
      <c r="E999" s="1"/>
      <c r="I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6" x14ac:dyDescent="0.7">
      <c r="A1000" s="1"/>
      <c r="B1000" s="1"/>
      <c r="C1000" s="1"/>
      <c r="D1000" s="1"/>
      <c r="E1000" s="1"/>
      <c r="I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6" x14ac:dyDescent="0.7">
      <c r="A1001" s="1"/>
      <c r="B1001" s="1"/>
      <c r="C1001" s="1"/>
      <c r="D1001" s="1"/>
      <c r="E1001" s="1"/>
      <c r="I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4.6" x14ac:dyDescent="0.7">
      <c r="A1002" s="1"/>
      <c r="B1002" s="1"/>
      <c r="C1002" s="1"/>
      <c r="D1002" s="1"/>
      <c r="E1002" s="1"/>
      <c r="I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autoFilter ref="A1:H112" xr:uid="{00000000-0001-0000-0200-000000000000}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3"/>
  <sheetViews>
    <sheetView zoomScaleNormal="100" workbookViewId="0">
      <selection activeCell="F107" sqref="F107"/>
    </sheetView>
  </sheetViews>
  <sheetFormatPr defaultColWidth="14.44140625" defaultRowHeight="15" customHeight="1" x14ac:dyDescent="0.7"/>
  <cols>
    <col min="1" max="1" width="9.33203125" style="2" customWidth="1"/>
    <col min="2" max="2" width="41.109375" style="2" customWidth="1"/>
    <col min="3" max="3" width="18.88671875" style="2" customWidth="1"/>
    <col min="4" max="4" width="27.5546875" style="2" customWidth="1"/>
    <col min="5" max="5" width="23.6640625" style="2" customWidth="1"/>
    <col min="6" max="6" width="46.88671875" style="2" customWidth="1"/>
    <col min="7" max="7" width="15.6640625" style="2" customWidth="1"/>
    <col min="8" max="8" width="13.44140625" style="2" customWidth="1"/>
    <col min="9" max="9" width="13.88671875" style="2" customWidth="1"/>
    <col min="10" max="10" width="15.88671875" style="2" customWidth="1"/>
    <col min="11" max="11" width="18.88671875" style="2" customWidth="1"/>
    <col min="12" max="26" width="9.88671875" style="2" customWidth="1"/>
    <col min="27" max="16384" width="14.44140625" style="2"/>
  </cols>
  <sheetData>
    <row r="1" spans="1:26" ht="24" customHeight="1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7">
      <c r="A2" s="3">
        <v>1</v>
      </c>
      <c r="B2" s="4" t="s">
        <v>1057</v>
      </c>
      <c r="C2" s="4" t="s">
        <v>15</v>
      </c>
      <c r="D2" s="4" t="s">
        <v>1058</v>
      </c>
      <c r="E2" s="4" t="s">
        <v>1059</v>
      </c>
      <c r="F2" s="5" t="s">
        <v>1060</v>
      </c>
      <c r="G2" s="6" t="s">
        <v>326</v>
      </c>
      <c r="H2" s="4">
        <v>1000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7">
      <c r="A3" s="3">
        <v>2</v>
      </c>
      <c r="B3" s="4" t="s">
        <v>1061</v>
      </c>
      <c r="C3" s="4" t="s">
        <v>15</v>
      </c>
      <c r="D3" s="4" t="s">
        <v>1062</v>
      </c>
      <c r="E3" s="4" t="s">
        <v>1063</v>
      </c>
      <c r="F3" s="5" t="s">
        <v>1064</v>
      </c>
      <c r="G3" s="6" t="s">
        <v>408</v>
      </c>
      <c r="H3" s="4">
        <v>1000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7">
      <c r="A4" s="3">
        <v>3</v>
      </c>
      <c r="B4" s="4" t="s">
        <v>1065</v>
      </c>
      <c r="C4" s="4" t="s">
        <v>15</v>
      </c>
      <c r="D4" s="4" t="s">
        <v>1066</v>
      </c>
      <c r="E4" s="4" t="s">
        <v>1067</v>
      </c>
      <c r="F4" s="7" t="s">
        <v>1064</v>
      </c>
      <c r="G4" s="6" t="s">
        <v>258</v>
      </c>
      <c r="H4" s="4">
        <v>1000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7">
      <c r="A5" s="3">
        <v>4</v>
      </c>
      <c r="B5" s="4" t="s">
        <v>1068</v>
      </c>
      <c r="C5" s="4" t="s">
        <v>57</v>
      </c>
      <c r="D5" s="4" t="s">
        <v>1069</v>
      </c>
      <c r="E5" s="4" t="s">
        <v>1070</v>
      </c>
      <c r="F5" s="5" t="s">
        <v>1071</v>
      </c>
      <c r="G5" s="6" t="s">
        <v>107</v>
      </c>
      <c r="H5" s="4">
        <v>1000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7">
      <c r="A6" s="3">
        <v>5</v>
      </c>
      <c r="B6" s="4" t="s">
        <v>1072</v>
      </c>
      <c r="C6" s="4" t="s">
        <v>74</v>
      </c>
      <c r="D6" s="4" t="s">
        <v>1073</v>
      </c>
      <c r="E6" s="4" t="s">
        <v>1074</v>
      </c>
      <c r="F6" s="5" t="s">
        <v>1075</v>
      </c>
      <c r="G6" s="8" t="s">
        <v>484</v>
      </c>
      <c r="H6" s="4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7">
      <c r="A7" s="3">
        <v>6</v>
      </c>
      <c r="B7" s="4" t="s">
        <v>1076</v>
      </c>
      <c r="C7" s="4" t="s">
        <v>74</v>
      </c>
      <c r="D7" s="4" t="s">
        <v>1077</v>
      </c>
      <c r="E7" s="4" t="s">
        <v>1078</v>
      </c>
      <c r="F7" s="5" t="s">
        <v>1079</v>
      </c>
      <c r="G7" s="8" t="s">
        <v>484</v>
      </c>
      <c r="H7" s="4">
        <v>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7">
      <c r="A8" s="3">
        <v>7</v>
      </c>
      <c r="B8" s="4" t="s">
        <v>1080</v>
      </c>
      <c r="C8" s="4" t="s">
        <v>15</v>
      </c>
      <c r="D8" s="4" t="s">
        <v>1081</v>
      </c>
      <c r="E8" s="4" t="s">
        <v>1082</v>
      </c>
      <c r="F8" s="5" t="s">
        <v>1083</v>
      </c>
      <c r="G8" s="6" t="s">
        <v>46</v>
      </c>
      <c r="H8" s="4">
        <v>1000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7">
      <c r="A9" s="3">
        <v>8</v>
      </c>
      <c r="B9" s="4" t="s">
        <v>1084</v>
      </c>
      <c r="C9" s="4" t="s">
        <v>15</v>
      </c>
      <c r="D9" s="4" t="s">
        <v>1085</v>
      </c>
      <c r="E9" s="4" t="s">
        <v>1086</v>
      </c>
      <c r="F9" s="5" t="s">
        <v>1083</v>
      </c>
      <c r="G9" s="6" t="s">
        <v>178</v>
      </c>
      <c r="H9" s="4">
        <v>1000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7">
      <c r="A10" s="3">
        <v>9</v>
      </c>
      <c r="B10" s="4" t="s">
        <v>1087</v>
      </c>
      <c r="C10" s="4" t="s">
        <v>15</v>
      </c>
      <c r="D10" s="4" t="s">
        <v>1088</v>
      </c>
      <c r="E10" s="4" t="s">
        <v>1089</v>
      </c>
      <c r="F10" s="5" t="s">
        <v>1083</v>
      </c>
      <c r="G10" s="6" t="s">
        <v>217</v>
      </c>
      <c r="H10" s="4">
        <v>1000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7">
      <c r="A11" s="3">
        <v>10</v>
      </c>
      <c r="B11" s="4" t="s">
        <v>1090</v>
      </c>
      <c r="C11" s="4" t="s">
        <v>15</v>
      </c>
      <c r="D11" s="4" t="s">
        <v>1091</v>
      </c>
      <c r="E11" s="4" t="s">
        <v>1092</v>
      </c>
      <c r="F11" s="5" t="s">
        <v>1083</v>
      </c>
      <c r="G11" s="6" t="s">
        <v>72</v>
      </c>
      <c r="H11" s="4">
        <v>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7">
      <c r="A12" s="3">
        <v>11</v>
      </c>
      <c r="B12" s="4" t="s">
        <v>1093</v>
      </c>
      <c r="C12" s="4" t="s">
        <v>15</v>
      </c>
      <c r="D12" s="4" t="s">
        <v>1094</v>
      </c>
      <c r="E12" s="4" t="s">
        <v>1095</v>
      </c>
      <c r="F12" s="5" t="s">
        <v>1083</v>
      </c>
      <c r="G12" s="6" t="s">
        <v>25</v>
      </c>
      <c r="H12" s="4">
        <v>1000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7">
      <c r="A13" s="3">
        <v>12</v>
      </c>
      <c r="B13" s="4" t="s">
        <v>1096</v>
      </c>
      <c r="C13" s="4" t="s">
        <v>15</v>
      </c>
      <c r="D13" s="4" t="s">
        <v>1097</v>
      </c>
      <c r="E13" s="4" t="s">
        <v>1098</v>
      </c>
      <c r="F13" s="5" t="s">
        <v>1083</v>
      </c>
      <c r="G13" s="6" t="s">
        <v>235</v>
      </c>
      <c r="H13" s="4">
        <v>1000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7">
      <c r="A14" s="3">
        <v>13</v>
      </c>
      <c r="B14" s="4" t="s">
        <v>1099</v>
      </c>
      <c r="C14" s="4" t="s">
        <v>15</v>
      </c>
      <c r="D14" s="4" t="s">
        <v>1100</v>
      </c>
      <c r="E14" s="4" t="s">
        <v>1101</v>
      </c>
      <c r="F14" s="5" t="s">
        <v>1083</v>
      </c>
      <c r="G14" s="6" t="s">
        <v>161</v>
      </c>
      <c r="H14" s="4">
        <v>1000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7">
      <c r="A15" s="3">
        <v>14</v>
      </c>
      <c r="B15" s="4" t="s">
        <v>1102</v>
      </c>
      <c r="C15" s="4" t="s">
        <v>15</v>
      </c>
      <c r="D15" s="4" t="s">
        <v>1103</v>
      </c>
      <c r="E15" s="4" t="s">
        <v>1104</v>
      </c>
      <c r="F15" s="5" t="s">
        <v>1083</v>
      </c>
      <c r="G15" s="6" t="s">
        <v>221</v>
      </c>
      <c r="H15" s="4">
        <v>1000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7">
      <c r="A16" s="3">
        <v>15</v>
      </c>
      <c r="B16" s="4" t="s">
        <v>1105</v>
      </c>
      <c r="C16" s="4" t="s">
        <v>15</v>
      </c>
      <c r="D16" s="4" t="s">
        <v>1106</v>
      </c>
      <c r="E16" s="4" t="s">
        <v>1107</v>
      </c>
      <c r="F16" s="5" t="s">
        <v>1108</v>
      </c>
      <c r="G16" s="6" t="s">
        <v>25</v>
      </c>
      <c r="H16" s="4">
        <v>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7">
      <c r="A17" s="3">
        <v>16</v>
      </c>
      <c r="B17" s="4" t="s">
        <v>1109</v>
      </c>
      <c r="C17" s="4" t="s">
        <v>15</v>
      </c>
      <c r="D17" s="4" t="s">
        <v>1110</v>
      </c>
      <c r="E17" s="4" t="s">
        <v>1111</v>
      </c>
      <c r="F17" s="5" t="s">
        <v>1108</v>
      </c>
      <c r="G17" s="6" t="s">
        <v>46</v>
      </c>
      <c r="H17" s="4">
        <v>1000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7">
      <c r="A18" s="3">
        <v>17</v>
      </c>
      <c r="B18" s="4" t="s">
        <v>1112</v>
      </c>
      <c r="C18" s="4" t="s">
        <v>15</v>
      </c>
      <c r="D18" s="4" t="s">
        <v>1113</v>
      </c>
      <c r="E18" s="4" t="s">
        <v>1114</v>
      </c>
      <c r="F18" s="5" t="s">
        <v>1108</v>
      </c>
      <c r="G18" s="6" t="s">
        <v>249</v>
      </c>
      <c r="H18" s="4">
        <v>1000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7">
      <c r="A19" s="3">
        <v>18</v>
      </c>
      <c r="B19" s="4" t="s">
        <v>1115</v>
      </c>
      <c r="C19" s="4" t="s">
        <v>57</v>
      </c>
      <c r="D19" s="4" t="s">
        <v>1116</v>
      </c>
      <c r="E19" s="4" t="s">
        <v>1117</v>
      </c>
      <c r="F19" s="5" t="s">
        <v>1108</v>
      </c>
      <c r="G19" s="6" t="s">
        <v>193</v>
      </c>
      <c r="H19" s="4">
        <v>1000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7">
      <c r="A20" s="3">
        <v>19</v>
      </c>
      <c r="B20" s="4" t="s">
        <v>1118</v>
      </c>
      <c r="C20" s="4" t="s">
        <v>15</v>
      </c>
      <c r="D20" s="4" t="s">
        <v>1119</v>
      </c>
      <c r="E20" s="4" t="s">
        <v>1120</v>
      </c>
      <c r="F20" s="5" t="s">
        <v>1108</v>
      </c>
      <c r="G20" s="6" t="s">
        <v>161</v>
      </c>
      <c r="H20" s="4">
        <v>1000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7">
      <c r="A21" s="3">
        <v>20</v>
      </c>
      <c r="B21" s="4" t="s">
        <v>1121</v>
      </c>
      <c r="C21" s="4" t="s">
        <v>15</v>
      </c>
      <c r="D21" s="4" t="s">
        <v>1122</v>
      </c>
      <c r="E21" s="4" t="s">
        <v>1123</v>
      </c>
      <c r="F21" s="5" t="s">
        <v>1108</v>
      </c>
      <c r="G21" s="6" t="s">
        <v>38</v>
      </c>
      <c r="H21" s="4">
        <v>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7">
      <c r="A22" s="3">
        <v>21</v>
      </c>
      <c r="B22" s="4" t="s">
        <v>1124</v>
      </c>
      <c r="C22" s="4" t="s">
        <v>15</v>
      </c>
      <c r="D22" s="4" t="s">
        <v>1125</v>
      </c>
      <c r="E22" s="4" t="s">
        <v>1126</v>
      </c>
      <c r="F22" s="5" t="s">
        <v>1108</v>
      </c>
      <c r="G22" s="6" t="s">
        <v>217</v>
      </c>
      <c r="H22" s="4">
        <v>1000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7">
      <c r="A23" s="3">
        <v>22</v>
      </c>
      <c r="B23" s="4" t="s">
        <v>1127</v>
      </c>
      <c r="C23" s="4" t="s">
        <v>15</v>
      </c>
      <c r="D23" s="4" t="s">
        <v>1128</v>
      </c>
      <c r="E23" s="4" t="s">
        <v>1129</v>
      </c>
      <c r="F23" s="5" t="s">
        <v>1108</v>
      </c>
      <c r="G23" s="6" t="s">
        <v>81</v>
      </c>
      <c r="H23" s="4">
        <v>1000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7">
      <c r="A24" s="3">
        <v>23</v>
      </c>
      <c r="B24" s="4" t="s">
        <v>1130</v>
      </c>
      <c r="C24" s="4" t="s">
        <v>15</v>
      </c>
      <c r="D24" s="4" t="s">
        <v>1131</v>
      </c>
      <c r="E24" s="4" t="s">
        <v>1132</v>
      </c>
      <c r="F24" s="5" t="s">
        <v>1108</v>
      </c>
      <c r="G24" s="6" t="s">
        <v>85</v>
      </c>
      <c r="H24" s="4">
        <v>100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7">
      <c r="A25" s="3">
        <v>24</v>
      </c>
      <c r="B25" s="4" t="s">
        <v>1133</v>
      </c>
      <c r="C25" s="4" t="s">
        <v>15</v>
      </c>
      <c r="D25" s="4" t="s">
        <v>1134</v>
      </c>
      <c r="E25" s="4" t="s">
        <v>1135</v>
      </c>
      <c r="F25" s="5" t="s">
        <v>1108</v>
      </c>
      <c r="G25" s="6" t="s">
        <v>317</v>
      </c>
      <c r="H25" s="4">
        <v>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7">
      <c r="A26" s="3">
        <v>25</v>
      </c>
      <c r="B26" s="4" t="s">
        <v>1136</v>
      </c>
      <c r="C26" s="4" t="s">
        <v>15</v>
      </c>
      <c r="D26" s="4" t="s">
        <v>1137</v>
      </c>
      <c r="E26" s="4" t="s">
        <v>1138</v>
      </c>
      <c r="F26" s="5" t="s">
        <v>1108</v>
      </c>
      <c r="G26" s="6" t="s">
        <v>477</v>
      </c>
      <c r="H26" s="4">
        <v>1000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7">
      <c r="A27" s="3">
        <v>26</v>
      </c>
      <c r="B27" s="4" t="s">
        <v>1139</v>
      </c>
      <c r="C27" s="4" t="s">
        <v>15</v>
      </c>
      <c r="D27" s="4" t="s">
        <v>1140</v>
      </c>
      <c r="E27" s="4" t="s">
        <v>1141</v>
      </c>
      <c r="F27" s="5" t="s">
        <v>1108</v>
      </c>
      <c r="G27" s="6" t="s">
        <v>77</v>
      </c>
      <c r="H27" s="4">
        <v>1000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7">
      <c r="A28" s="3">
        <v>27</v>
      </c>
      <c r="B28" s="4" t="s">
        <v>1142</v>
      </c>
      <c r="C28" s="4" t="s">
        <v>15</v>
      </c>
      <c r="D28" s="4" t="s">
        <v>1143</v>
      </c>
      <c r="E28" s="4" t="s">
        <v>1144</v>
      </c>
      <c r="F28" s="5" t="s">
        <v>1108</v>
      </c>
      <c r="G28" s="6" t="s">
        <v>34</v>
      </c>
      <c r="H28" s="4">
        <v>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7">
      <c r="A29" s="3">
        <v>28</v>
      </c>
      <c r="B29" s="4" t="s">
        <v>1145</v>
      </c>
      <c r="C29" s="4" t="s">
        <v>15</v>
      </c>
      <c r="D29" s="4" t="s">
        <v>1146</v>
      </c>
      <c r="E29" s="4" t="s">
        <v>1147</v>
      </c>
      <c r="F29" s="5" t="s">
        <v>1108</v>
      </c>
      <c r="G29" s="6" t="s">
        <v>30</v>
      </c>
      <c r="H29" s="4">
        <v>1000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7">
      <c r="A30" s="3">
        <v>29</v>
      </c>
      <c r="B30" s="4" t="s">
        <v>1148</v>
      </c>
      <c r="C30" s="4" t="s">
        <v>15</v>
      </c>
      <c r="D30" s="4" t="s">
        <v>1149</v>
      </c>
      <c r="E30" s="4" t="s">
        <v>1150</v>
      </c>
      <c r="F30" s="5" t="s">
        <v>1108</v>
      </c>
      <c r="G30" s="6" t="s">
        <v>221</v>
      </c>
      <c r="H30" s="4">
        <v>1000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7">
      <c r="A31" s="3">
        <v>30</v>
      </c>
      <c r="B31" s="4" t="s">
        <v>1151</v>
      </c>
      <c r="C31" s="4" t="s">
        <v>27</v>
      </c>
      <c r="D31" s="4" t="s">
        <v>1152</v>
      </c>
      <c r="E31" s="4" t="s">
        <v>1153</v>
      </c>
      <c r="F31" s="5" t="s">
        <v>1154</v>
      </c>
      <c r="G31" s="6" t="s">
        <v>360</v>
      </c>
      <c r="H31" s="4">
        <v>100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7">
      <c r="A32" s="3">
        <v>31</v>
      </c>
      <c r="B32" s="4" t="s">
        <v>1155</v>
      </c>
      <c r="C32" s="4" t="s">
        <v>15</v>
      </c>
      <c r="D32" s="4" t="s">
        <v>1156</v>
      </c>
      <c r="E32" s="4" t="s">
        <v>1157</v>
      </c>
      <c r="F32" s="5" t="s">
        <v>1154</v>
      </c>
      <c r="G32" s="6" t="s">
        <v>107</v>
      </c>
      <c r="H32" s="4">
        <v>1000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7">
      <c r="A33" s="3">
        <v>32</v>
      </c>
      <c r="B33" s="4" t="s">
        <v>1158</v>
      </c>
      <c r="C33" s="4" t="s">
        <v>15</v>
      </c>
      <c r="D33" s="4" t="s">
        <v>1159</v>
      </c>
      <c r="E33" s="4" t="s">
        <v>1160</v>
      </c>
      <c r="F33" s="5" t="s">
        <v>1161</v>
      </c>
      <c r="G33" s="6" t="s">
        <v>64</v>
      </c>
      <c r="H33" s="4">
        <v>1000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7">
      <c r="A34" s="3">
        <v>33</v>
      </c>
      <c r="B34" s="4" t="s">
        <v>1162</v>
      </c>
      <c r="C34" s="4" t="s">
        <v>15</v>
      </c>
      <c r="D34" s="4" t="s">
        <v>1163</v>
      </c>
      <c r="E34" s="4" t="s">
        <v>1164</v>
      </c>
      <c r="F34" s="5" t="s">
        <v>1161</v>
      </c>
      <c r="G34" s="6" t="s">
        <v>107</v>
      </c>
      <c r="H34" s="4">
        <v>1000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7">
      <c r="A35" s="3">
        <v>34</v>
      </c>
      <c r="B35" s="4" t="s">
        <v>1165</v>
      </c>
      <c r="C35" s="4" t="s">
        <v>15</v>
      </c>
      <c r="D35" s="4" t="s">
        <v>1166</v>
      </c>
      <c r="E35" s="4" t="s">
        <v>1167</v>
      </c>
      <c r="F35" s="5" t="s">
        <v>1168</v>
      </c>
      <c r="G35" s="6" t="s">
        <v>965</v>
      </c>
      <c r="H35" s="4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7">
      <c r="A36" s="3">
        <v>35</v>
      </c>
      <c r="B36" s="4" t="s">
        <v>1169</v>
      </c>
      <c r="C36" s="4" t="s">
        <v>27</v>
      </c>
      <c r="D36" s="4" t="s">
        <v>1170</v>
      </c>
      <c r="E36" s="4" t="s">
        <v>1171</v>
      </c>
      <c r="F36" s="5" t="s">
        <v>1168</v>
      </c>
      <c r="G36" s="6" t="s">
        <v>370</v>
      </c>
      <c r="H36" s="4">
        <v>100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7">
      <c r="A37" s="3">
        <v>36</v>
      </c>
      <c r="B37" s="4" t="s">
        <v>1172</v>
      </c>
      <c r="C37" s="4" t="s">
        <v>27</v>
      </c>
      <c r="D37" s="4" t="s">
        <v>1173</v>
      </c>
      <c r="E37" s="4" t="s">
        <v>1174</v>
      </c>
      <c r="F37" s="5" t="s">
        <v>1168</v>
      </c>
      <c r="G37" s="6" t="s">
        <v>107</v>
      </c>
      <c r="H37" s="4">
        <v>1000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7">
      <c r="A38" s="3">
        <v>37</v>
      </c>
      <c r="B38" s="4" t="s">
        <v>1175</v>
      </c>
      <c r="C38" s="4" t="s">
        <v>15</v>
      </c>
      <c r="D38" s="4" t="s">
        <v>1176</v>
      </c>
      <c r="E38" s="4" t="s">
        <v>1177</v>
      </c>
      <c r="F38" s="5" t="s">
        <v>1168</v>
      </c>
      <c r="G38" s="6" t="s">
        <v>1178</v>
      </c>
      <c r="H38" s="4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7">
      <c r="A39" s="3">
        <v>38</v>
      </c>
      <c r="B39" s="4" t="s">
        <v>1179</v>
      </c>
      <c r="C39" s="4" t="s">
        <v>15</v>
      </c>
      <c r="D39" s="4" t="s">
        <v>1180</v>
      </c>
      <c r="E39" s="4" t="s">
        <v>1181</v>
      </c>
      <c r="F39" s="5" t="s">
        <v>1168</v>
      </c>
      <c r="G39" s="6" t="s">
        <v>352</v>
      </c>
      <c r="H39" s="4">
        <v>100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7">
      <c r="A40" s="3">
        <v>39</v>
      </c>
      <c r="B40" s="4" t="s">
        <v>1182</v>
      </c>
      <c r="C40" s="4" t="s">
        <v>15</v>
      </c>
      <c r="D40" s="4" t="s">
        <v>1183</v>
      </c>
      <c r="E40" s="4" t="s">
        <v>1184</v>
      </c>
      <c r="F40" s="5" t="s">
        <v>1168</v>
      </c>
      <c r="G40" s="6" t="s">
        <v>64</v>
      </c>
      <c r="H40" s="4">
        <v>1000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7">
      <c r="A41" s="3">
        <v>40</v>
      </c>
      <c r="B41" s="4" t="s">
        <v>1185</v>
      </c>
      <c r="C41" s="4" t="s">
        <v>15</v>
      </c>
      <c r="D41" s="4" t="s">
        <v>1186</v>
      </c>
      <c r="E41" s="4" t="s">
        <v>1187</v>
      </c>
      <c r="F41" s="5" t="s">
        <v>1168</v>
      </c>
      <c r="G41" s="6" t="s">
        <v>348</v>
      </c>
      <c r="H41" s="4">
        <v>100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7">
      <c r="A42" s="3">
        <v>41</v>
      </c>
      <c r="B42" s="4" t="s">
        <v>1188</v>
      </c>
      <c r="C42" s="4" t="s">
        <v>57</v>
      </c>
      <c r="D42" s="4" t="s">
        <v>1189</v>
      </c>
      <c r="E42" s="4" t="s">
        <v>1190</v>
      </c>
      <c r="F42" s="5" t="s">
        <v>1191</v>
      </c>
      <c r="G42" s="6" t="s">
        <v>115</v>
      </c>
      <c r="H42" s="4">
        <v>100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7">
      <c r="A43" s="3">
        <v>42</v>
      </c>
      <c r="B43" s="4" t="s">
        <v>1192</v>
      </c>
      <c r="C43" s="4" t="s">
        <v>15</v>
      </c>
      <c r="D43" s="4" t="s">
        <v>1193</v>
      </c>
      <c r="E43" s="4" t="s">
        <v>1194</v>
      </c>
      <c r="F43" s="5" t="s">
        <v>1191</v>
      </c>
      <c r="G43" s="6" t="s">
        <v>119</v>
      </c>
      <c r="H43" s="4">
        <v>100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7">
      <c r="A44" s="3">
        <v>43</v>
      </c>
      <c r="B44" s="4" t="s">
        <v>1195</v>
      </c>
      <c r="C44" s="4" t="s">
        <v>15</v>
      </c>
      <c r="D44" s="4" t="s">
        <v>1196</v>
      </c>
      <c r="E44" s="4" t="s">
        <v>1197</v>
      </c>
      <c r="F44" s="5" t="s">
        <v>1191</v>
      </c>
      <c r="G44" s="6" t="s">
        <v>408</v>
      </c>
      <c r="H44" s="4">
        <v>100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7">
      <c r="A45" s="3">
        <v>44</v>
      </c>
      <c r="B45" s="4" t="s">
        <v>1198</v>
      </c>
      <c r="C45" s="4" t="s">
        <v>15</v>
      </c>
      <c r="D45" s="4" t="s">
        <v>1199</v>
      </c>
      <c r="E45" s="4" t="s">
        <v>1200</v>
      </c>
      <c r="F45" s="5" t="s">
        <v>1191</v>
      </c>
      <c r="G45" s="6" t="s">
        <v>249</v>
      </c>
      <c r="H45" s="4">
        <v>100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7">
      <c r="A46" s="3">
        <v>45</v>
      </c>
      <c r="B46" s="4" t="s">
        <v>1201</v>
      </c>
      <c r="C46" s="4" t="s">
        <v>15</v>
      </c>
      <c r="D46" s="4" t="s">
        <v>1202</v>
      </c>
      <c r="E46" s="4" t="s">
        <v>1203</v>
      </c>
      <c r="F46" s="5" t="s">
        <v>1191</v>
      </c>
      <c r="G46" s="6" t="s">
        <v>123</v>
      </c>
      <c r="H46" s="4">
        <v>100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7">
      <c r="A47" s="3">
        <v>46</v>
      </c>
      <c r="B47" s="4" t="s">
        <v>1204</v>
      </c>
      <c r="C47" s="4" t="s">
        <v>15</v>
      </c>
      <c r="D47" s="4" t="s">
        <v>1205</v>
      </c>
      <c r="E47" s="4" t="s">
        <v>1206</v>
      </c>
      <c r="F47" s="5" t="s">
        <v>1207</v>
      </c>
      <c r="G47" s="6" t="s">
        <v>19</v>
      </c>
      <c r="H47" s="4">
        <v>1000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7">
      <c r="A48" s="3">
        <v>47</v>
      </c>
      <c r="B48" s="4" t="s">
        <v>1208</v>
      </c>
      <c r="C48" s="4" t="s">
        <v>15</v>
      </c>
      <c r="D48" s="4" t="s">
        <v>1209</v>
      </c>
      <c r="E48" s="4" t="s">
        <v>1210</v>
      </c>
      <c r="F48" s="5" t="s">
        <v>1207</v>
      </c>
      <c r="G48" s="6" t="s">
        <v>352</v>
      </c>
      <c r="H48" s="4">
        <v>100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7">
      <c r="A49" s="3">
        <v>48</v>
      </c>
      <c r="B49" s="4" t="s">
        <v>1211</v>
      </c>
      <c r="C49" s="4" t="s">
        <v>15</v>
      </c>
      <c r="D49" s="4" t="s">
        <v>1212</v>
      </c>
      <c r="E49" s="4" t="s">
        <v>1213</v>
      </c>
      <c r="F49" s="5" t="s">
        <v>1207</v>
      </c>
      <c r="G49" s="6" t="s">
        <v>360</v>
      </c>
      <c r="H49" s="4">
        <v>100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7">
      <c r="A50" s="3">
        <v>49</v>
      </c>
      <c r="B50" s="4" t="s">
        <v>1214</v>
      </c>
      <c r="C50" s="4" t="s">
        <v>57</v>
      </c>
      <c r="D50" s="4" t="s">
        <v>1215</v>
      </c>
      <c r="E50" s="4" t="s">
        <v>1216</v>
      </c>
      <c r="F50" s="5" t="s">
        <v>1207</v>
      </c>
      <c r="G50" s="6" t="s">
        <v>64</v>
      </c>
      <c r="H50" s="4">
        <v>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7">
      <c r="A51" s="3">
        <v>50</v>
      </c>
      <c r="B51" s="4" t="s">
        <v>1217</v>
      </c>
      <c r="C51" s="4" t="s">
        <v>15</v>
      </c>
      <c r="D51" s="4" t="s">
        <v>1218</v>
      </c>
      <c r="E51" s="4" t="s">
        <v>1219</v>
      </c>
      <c r="F51" s="5" t="s">
        <v>1207</v>
      </c>
      <c r="G51" s="6" t="s">
        <v>107</v>
      </c>
      <c r="H51" s="4">
        <v>1000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7">
      <c r="A52" s="3">
        <v>51</v>
      </c>
      <c r="B52" s="4" t="s">
        <v>1220</v>
      </c>
      <c r="C52" s="4" t="s">
        <v>57</v>
      </c>
      <c r="D52" s="4" t="s">
        <v>1221</v>
      </c>
      <c r="E52" s="4" t="s">
        <v>1222</v>
      </c>
      <c r="F52" s="5" t="s">
        <v>1223</v>
      </c>
      <c r="G52" s="6" t="s">
        <v>119</v>
      </c>
      <c r="H52" s="4">
        <v>1000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7">
      <c r="A53" s="3">
        <v>52</v>
      </c>
      <c r="B53" s="4" t="s">
        <v>1224</v>
      </c>
      <c r="C53" s="4" t="s">
        <v>15</v>
      </c>
      <c r="D53" s="4" t="s">
        <v>1225</v>
      </c>
      <c r="E53" s="4" t="s">
        <v>1226</v>
      </c>
      <c r="F53" s="5" t="s">
        <v>1223</v>
      </c>
      <c r="G53" s="8" t="s">
        <v>123</v>
      </c>
      <c r="H53" s="4">
        <v>1000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7">
      <c r="A54" s="3">
        <v>53</v>
      </c>
      <c r="B54" s="4" t="s">
        <v>1227</v>
      </c>
      <c r="C54" s="4" t="s">
        <v>57</v>
      </c>
      <c r="D54" s="4" t="s">
        <v>1228</v>
      </c>
      <c r="E54" s="4" t="s">
        <v>1229</v>
      </c>
      <c r="F54" s="5" t="s">
        <v>1223</v>
      </c>
      <c r="G54" s="8" t="s">
        <v>77</v>
      </c>
      <c r="H54" s="4">
        <v>1000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7">
      <c r="A55" s="3">
        <v>54</v>
      </c>
      <c r="B55" s="4" t="s">
        <v>1230</v>
      </c>
      <c r="C55" s="4" t="s">
        <v>9</v>
      </c>
      <c r="D55" s="4" t="s">
        <v>1231</v>
      </c>
      <c r="E55" s="4" t="s">
        <v>1232</v>
      </c>
      <c r="F55" s="5" t="s">
        <v>1223</v>
      </c>
      <c r="G55" s="6" t="s">
        <v>326</v>
      </c>
      <c r="H55" s="4">
        <v>1000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7">
      <c r="A56" s="3">
        <v>55</v>
      </c>
      <c r="B56" s="4" t="s">
        <v>1233</v>
      </c>
      <c r="C56" s="4" t="s">
        <v>15</v>
      </c>
      <c r="D56" s="4" t="s">
        <v>1234</v>
      </c>
      <c r="E56" s="4" t="s">
        <v>1235</v>
      </c>
      <c r="F56" s="5" t="s">
        <v>1236</v>
      </c>
      <c r="G56" s="6" t="s">
        <v>352</v>
      </c>
      <c r="H56" s="4">
        <v>100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7">
      <c r="A57" s="3">
        <v>56</v>
      </c>
      <c r="B57" s="4" t="s">
        <v>1237</v>
      </c>
      <c r="C57" s="4" t="s">
        <v>15</v>
      </c>
      <c r="D57" s="4" t="s">
        <v>1238</v>
      </c>
      <c r="E57" s="4" t="s">
        <v>1239</v>
      </c>
      <c r="F57" s="5" t="s">
        <v>1236</v>
      </c>
      <c r="G57" s="6" t="s">
        <v>360</v>
      </c>
      <c r="H57" s="4">
        <v>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7">
      <c r="A58" s="3">
        <v>57</v>
      </c>
      <c r="B58" s="4" t="s">
        <v>1240</v>
      </c>
      <c r="C58" s="4" t="s">
        <v>9</v>
      </c>
      <c r="D58" s="4" t="s">
        <v>1241</v>
      </c>
      <c r="E58" s="4" t="s">
        <v>1242</v>
      </c>
      <c r="F58" s="5" t="s">
        <v>1243</v>
      </c>
      <c r="G58" s="6" t="s">
        <v>19</v>
      </c>
      <c r="H58" s="4">
        <v>1000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7">
      <c r="A59" s="3">
        <v>58</v>
      </c>
      <c r="B59" s="4" t="s">
        <v>1244</v>
      </c>
      <c r="C59" s="4" t="s">
        <v>27</v>
      </c>
      <c r="D59" s="4" t="s">
        <v>1245</v>
      </c>
      <c r="E59" s="4" t="s">
        <v>1246</v>
      </c>
      <c r="F59" s="5" t="s">
        <v>1243</v>
      </c>
      <c r="G59" s="6" t="s">
        <v>107</v>
      </c>
      <c r="H59" s="4">
        <v>1000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7">
      <c r="A60" s="3">
        <v>59</v>
      </c>
      <c r="B60" s="4" t="s">
        <v>1247</v>
      </c>
      <c r="C60" s="4" t="s">
        <v>15</v>
      </c>
      <c r="D60" s="4" t="s">
        <v>1248</v>
      </c>
      <c r="E60" s="4" t="s">
        <v>1249</v>
      </c>
      <c r="F60" s="5" t="s">
        <v>1243</v>
      </c>
      <c r="G60" s="6" t="s">
        <v>352</v>
      </c>
      <c r="H60" s="4">
        <v>100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7">
      <c r="A61" s="3">
        <v>60</v>
      </c>
      <c r="B61" s="4" t="s">
        <v>1250</v>
      </c>
      <c r="C61" s="4" t="s">
        <v>15</v>
      </c>
      <c r="D61" s="4" t="s">
        <v>1251</v>
      </c>
      <c r="E61" s="4" t="s">
        <v>1252</v>
      </c>
      <c r="F61" s="5" t="s">
        <v>1243</v>
      </c>
      <c r="G61" s="6" t="s">
        <v>360</v>
      </c>
      <c r="H61" s="4">
        <v>100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7">
      <c r="A62" s="3">
        <v>61</v>
      </c>
      <c r="B62" s="4" t="s">
        <v>1253</v>
      </c>
      <c r="C62" s="4" t="s">
        <v>27</v>
      </c>
      <c r="D62" s="4" t="s">
        <v>1254</v>
      </c>
      <c r="E62" s="4" t="s">
        <v>1255</v>
      </c>
      <c r="F62" s="5" t="s">
        <v>1256</v>
      </c>
      <c r="G62" s="6" t="s">
        <v>326</v>
      </c>
      <c r="H62" s="4">
        <v>1000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7">
      <c r="A63" s="3">
        <v>62</v>
      </c>
      <c r="B63" s="4" t="s">
        <v>1257</v>
      </c>
      <c r="C63" s="4" t="s">
        <v>15</v>
      </c>
      <c r="D63" s="4" t="s">
        <v>1258</v>
      </c>
      <c r="E63" s="4" t="s">
        <v>1259</v>
      </c>
      <c r="F63" s="5" t="s">
        <v>1256</v>
      </c>
      <c r="G63" s="6" t="s">
        <v>123</v>
      </c>
      <c r="H63" s="4">
        <v>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7">
      <c r="A64" s="3">
        <v>63</v>
      </c>
      <c r="B64" s="4" t="s">
        <v>1260</v>
      </c>
      <c r="C64" s="4" t="s">
        <v>15</v>
      </c>
      <c r="D64" s="4" t="s">
        <v>1261</v>
      </c>
      <c r="E64" s="4" t="s">
        <v>1262</v>
      </c>
      <c r="F64" s="5" t="s">
        <v>1256</v>
      </c>
      <c r="G64" s="6" t="s">
        <v>119</v>
      </c>
      <c r="H64" s="4">
        <v>100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7">
      <c r="A65" s="3">
        <v>64</v>
      </c>
      <c r="B65" s="4" t="s">
        <v>1263</v>
      </c>
      <c r="C65" s="4" t="s">
        <v>57</v>
      </c>
      <c r="D65" s="4" t="s">
        <v>1264</v>
      </c>
      <c r="E65" s="4" t="s">
        <v>1265</v>
      </c>
      <c r="F65" s="5" t="s">
        <v>1266</v>
      </c>
      <c r="G65" s="6" t="s">
        <v>370</v>
      </c>
      <c r="H65" s="4">
        <v>100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7">
      <c r="A66" s="3">
        <v>65</v>
      </c>
      <c r="B66" s="4" t="s">
        <v>1267</v>
      </c>
      <c r="C66" s="4" t="s">
        <v>15</v>
      </c>
      <c r="D66" s="4" t="s">
        <v>1268</v>
      </c>
      <c r="E66" s="4" t="s">
        <v>1269</v>
      </c>
      <c r="F66" s="5" t="s">
        <v>1266</v>
      </c>
      <c r="G66" s="6" t="s">
        <v>64</v>
      </c>
      <c r="H66" s="4">
        <v>1000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7">
      <c r="A67" s="3">
        <v>66</v>
      </c>
      <c r="B67" s="4" t="s">
        <v>1270</v>
      </c>
      <c r="C67" s="4" t="s">
        <v>57</v>
      </c>
      <c r="D67" s="4" t="s">
        <v>1271</v>
      </c>
      <c r="E67" s="4" t="s">
        <v>1272</v>
      </c>
      <c r="F67" s="5" t="s">
        <v>1266</v>
      </c>
      <c r="G67" s="6" t="s">
        <v>107</v>
      </c>
      <c r="H67" s="4">
        <v>1000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7">
      <c r="A68" s="3">
        <v>67</v>
      </c>
      <c r="B68" s="4" t="s">
        <v>1273</v>
      </c>
      <c r="C68" s="4" t="s">
        <v>15</v>
      </c>
      <c r="D68" s="4" t="s">
        <v>1274</v>
      </c>
      <c r="E68" s="4" t="s">
        <v>1275</v>
      </c>
      <c r="F68" s="5" t="s">
        <v>1266</v>
      </c>
      <c r="G68" s="6" t="s">
        <v>348</v>
      </c>
      <c r="H68" s="4">
        <v>100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7">
      <c r="A69" s="3">
        <v>68</v>
      </c>
      <c r="B69" s="4" t="s">
        <v>1276</v>
      </c>
      <c r="C69" s="4" t="s">
        <v>15</v>
      </c>
      <c r="D69" s="4" t="s">
        <v>1277</v>
      </c>
      <c r="E69" s="4" t="s">
        <v>1278</v>
      </c>
      <c r="F69" s="5" t="s">
        <v>1266</v>
      </c>
      <c r="G69" s="6" t="s">
        <v>352</v>
      </c>
      <c r="H69" s="4">
        <v>100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7">
      <c r="A70" s="3">
        <v>69</v>
      </c>
      <c r="B70" s="4" t="s">
        <v>1279</v>
      </c>
      <c r="C70" s="4" t="s">
        <v>15</v>
      </c>
      <c r="D70" s="4" t="s">
        <v>1280</v>
      </c>
      <c r="E70" s="4" t="s">
        <v>1281</v>
      </c>
      <c r="F70" s="5" t="s">
        <v>1266</v>
      </c>
      <c r="G70" s="6" t="s">
        <v>360</v>
      </c>
      <c r="H70" s="4">
        <v>100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7">
      <c r="A71" s="3">
        <v>70</v>
      </c>
      <c r="B71" s="4" t="s">
        <v>1282</v>
      </c>
      <c r="C71" s="4" t="s">
        <v>27</v>
      </c>
      <c r="D71" s="4" t="s">
        <v>1283</v>
      </c>
      <c r="E71" s="4" t="s">
        <v>1284</v>
      </c>
      <c r="F71" s="5" t="s">
        <v>1285</v>
      </c>
      <c r="G71" s="8" t="s">
        <v>42</v>
      </c>
      <c r="H71" s="9">
        <v>1000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7">
      <c r="A72" s="3">
        <v>71</v>
      </c>
      <c r="B72" s="4" t="s">
        <v>1286</v>
      </c>
      <c r="C72" s="4" t="s">
        <v>27</v>
      </c>
      <c r="D72" s="4" t="s">
        <v>1287</v>
      </c>
      <c r="E72" s="4" t="s">
        <v>1288</v>
      </c>
      <c r="F72" s="5" t="s">
        <v>1285</v>
      </c>
      <c r="G72" s="8" t="s">
        <v>34</v>
      </c>
      <c r="H72" s="9">
        <v>1000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7">
      <c r="A73" s="3">
        <v>72</v>
      </c>
      <c r="B73" s="4" t="s">
        <v>1289</v>
      </c>
      <c r="C73" s="4" t="s">
        <v>9</v>
      </c>
      <c r="D73" s="4" t="s">
        <v>1290</v>
      </c>
      <c r="E73" s="4" t="s">
        <v>1291</v>
      </c>
      <c r="F73" s="5" t="s">
        <v>1292</v>
      </c>
      <c r="G73" s="6" t="s">
        <v>360</v>
      </c>
      <c r="H73" s="4">
        <v>100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7">
      <c r="A74" s="3">
        <v>73</v>
      </c>
      <c r="B74" s="4" t="s">
        <v>1293</v>
      </c>
      <c r="C74" s="4" t="s">
        <v>15</v>
      </c>
      <c r="D74" s="4" t="s">
        <v>1294</v>
      </c>
      <c r="E74" s="4" t="s">
        <v>1295</v>
      </c>
      <c r="F74" s="5" t="s">
        <v>1292</v>
      </c>
      <c r="G74" s="6" t="s">
        <v>352</v>
      </c>
      <c r="H74" s="4"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7">
      <c r="A75" s="3">
        <v>74</v>
      </c>
      <c r="B75" s="4" t="s">
        <v>1296</v>
      </c>
      <c r="C75" s="4" t="s">
        <v>15</v>
      </c>
      <c r="D75" s="4" t="s">
        <v>1297</v>
      </c>
      <c r="E75" s="4" t="s">
        <v>1298</v>
      </c>
      <c r="F75" s="5" t="s">
        <v>1292</v>
      </c>
      <c r="G75" s="6" t="s">
        <v>348</v>
      </c>
      <c r="H75" s="4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7">
      <c r="A76" s="3">
        <v>75</v>
      </c>
      <c r="B76" s="4" t="s">
        <v>1299</v>
      </c>
      <c r="C76" s="4" t="s">
        <v>27</v>
      </c>
      <c r="D76" s="4" t="s">
        <v>1300</v>
      </c>
      <c r="E76" s="4" t="s">
        <v>1301</v>
      </c>
      <c r="F76" s="5" t="s">
        <v>1302</v>
      </c>
      <c r="G76" s="8" t="s">
        <v>46</v>
      </c>
      <c r="H76" s="9">
        <v>1000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7">
      <c r="A77" s="3">
        <v>76</v>
      </c>
      <c r="B77" s="4" t="s">
        <v>1303</v>
      </c>
      <c r="C77" s="4" t="s">
        <v>27</v>
      </c>
      <c r="D77" s="4" t="s">
        <v>1304</v>
      </c>
      <c r="E77" s="4" t="s">
        <v>1305</v>
      </c>
      <c r="F77" s="5" t="s">
        <v>1302</v>
      </c>
      <c r="G77" s="8" t="s">
        <v>85</v>
      </c>
      <c r="H77" s="9">
        <v>1000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7">
      <c r="A78" s="3">
        <v>77</v>
      </c>
      <c r="B78" s="4" t="s">
        <v>1306</v>
      </c>
      <c r="C78" s="4" t="s">
        <v>74</v>
      </c>
      <c r="D78" s="4" t="s">
        <v>1307</v>
      </c>
      <c r="E78" s="4" t="s">
        <v>1308</v>
      </c>
      <c r="F78" s="5" t="s">
        <v>1302</v>
      </c>
      <c r="G78" s="8" t="s">
        <v>317</v>
      </c>
      <c r="H78" s="9">
        <v>1000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7">
      <c r="A79" s="3">
        <v>78</v>
      </c>
      <c r="B79" s="4" t="s">
        <v>1309</v>
      </c>
      <c r="C79" s="4" t="s">
        <v>74</v>
      </c>
      <c r="D79" s="4" t="s">
        <v>1310</v>
      </c>
      <c r="E79" s="4" t="s">
        <v>1311</v>
      </c>
      <c r="F79" s="5" t="s">
        <v>1302</v>
      </c>
      <c r="G79" s="8" t="s">
        <v>72</v>
      </c>
      <c r="H79" s="9">
        <v>1000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7">
      <c r="A80" s="3">
        <v>79</v>
      </c>
      <c r="B80" s="4" t="s">
        <v>1312</v>
      </c>
      <c r="C80" s="4" t="s">
        <v>27</v>
      </c>
      <c r="D80" s="4" t="s">
        <v>1313</v>
      </c>
      <c r="E80" s="4" t="s">
        <v>1314</v>
      </c>
      <c r="F80" s="5" t="s">
        <v>1315</v>
      </c>
      <c r="G80" s="6" t="s">
        <v>119</v>
      </c>
      <c r="H80" s="4">
        <v>100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7">
      <c r="A81" s="3">
        <v>80</v>
      </c>
      <c r="B81" s="4" t="s">
        <v>1316</v>
      </c>
      <c r="C81" s="4" t="s">
        <v>27</v>
      </c>
      <c r="D81" s="4" t="s">
        <v>1317</v>
      </c>
      <c r="E81" s="4" t="s">
        <v>1318</v>
      </c>
      <c r="F81" s="5" t="s">
        <v>1315</v>
      </c>
      <c r="G81" s="6" t="s">
        <v>326</v>
      </c>
      <c r="H81" s="4">
        <v>1000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7">
      <c r="A82" s="3">
        <v>81</v>
      </c>
      <c r="B82" s="4" t="s">
        <v>1319</v>
      </c>
      <c r="C82" s="4" t="s">
        <v>57</v>
      </c>
      <c r="D82" s="4" t="s">
        <v>1320</v>
      </c>
      <c r="E82" s="4" t="s">
        <v>1321</v>
      </c>
      <c r="F82" s="5" t="s">
        <v>1285</v>
      </c>
      <c r="G82" s="6" t="s">
        <v>326</v>
      </c>
      <c r="H82" s="4">
        <v>1000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7">
      <c r="A83" s="3">
        <v>82</v>
      </c>
      <c r="B83" s="4" t="s">
        <v>1322</v>
      </c>
      <c r="C83" s="4" t="s">
        <v>27</v>
      </c>
      <c r="D83" s="4" t="s">
        <v>1323</v>
      </c>
      <c r="E83" s="4" t="s">
        <v>1324</v>
      </c>
      <c r="F83" s="5" t="s">
        <v>1302</v>
      </c>
      <c r="G83" s="6" t="s">
        <v>178</v>
      </c>
      <c r="H83" s="4">
        <v>1000</v>
      </c>
      <c r="I83" s="1"/>
      <c r="J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7">
      <c r="A84" s="3">
        <v>83</v>
      </c>
      <c r="B84" s="4" t="s">
        <v>1325</v>
      </c>
      <c r="C84" s="4" t="s">
        <v>15</v>
      </c>
      <c r="D84" s="4" t="s">
        <v>1326</v>
      </c>
      <c r="E84" s="4" t="s">
        <v>1327</v>
      </c>
      <c r="F84" s="5" t="s">
        <v>1328</v>
      </c>
      <c r="G84" s="6" t="s">
        <v>119</v>
      </c>
      <c r="H84" s="4">
        <v>100</v>
      </c>
      <c r="I84" s="1"/>
      <c r="J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7">
      <c r="A85" s="3">
        <v>84</v>
      </c>
      <c r="B85" s="4" t="s">
        <v>1329</v>
      </c>
      <c r="C85" s="4" t="s">
        <v>74</v>
      </c>
      <c r="D85" s="4" t="s">
        <v>1330</v>
      </c>
      <c r="E85" s="4" t="s">
        <v>1331</v>
      </c>
      <c r="F85" s="5" t="s">
        <v>1302</v>
      </c>
      <c r="G85" s="6" t="s">
        <v>221</v>
      </c>
      <c r="H85" s="4">
        <v>1000</v>
      </c>
      <c r="I85" s="1"/>
      <c r="J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7">
      <c r="A86" s="3">
        <v>85</v>
      </c>
      <c r="B86" s="4" t="s">
        <v>1332</v>
      </c>
      <c r="C86" s="4" t="s">
        <v>74</v>
      </c>
      <c r="D86" s="4" t="s">
        <v>1333</v>
      </c>
      <c r="E86" s="4" t="s">
        <v>1334</v>
      </c>
      <c r="F86" s="5" t="s">
        <v>1335</v>
      </c>
      <c r="G86" s="6" t="s">
        <v>360</v>
      </c>
      <c r="H86" s="4">
        <v>100</v>
      </c>
      <c r="I86" s="1"/>
      <c r="J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7">
      <c r="A87" s="3">
        <v>86</v>
      </c>
      <c r="B87" s="4" t="s">
        <v>1336</v>
      </c>
      <c r="C87" s="4" t="s">
        <v>74</v>
      </c>
      <c r="D87" s="4" t="s">
        <v>1337</v>
      </c>
      <c r="E87" s="4" t="s">
        <v>1338</v>
      </c>
      <c r="F87" s="5" t="s">
        <v>1285</v>
      </c>
      <c r="G87" s="8" t="s">
        <v>231</v>
      </c>
      <c r="H87" s="9">
        <v>1000</v>
      </c>
      <c r="I87" s="1"/>
      <c r="J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7">
      <c r="A88" s="3">
        <v>87</v>
      </c>
      <c r="B88" s="4" t="s">
        <v>1339</v>
      </c>
      <c r="C88" s="4" t="s">
        <v>74</v>
      </c>
      <c r="D88" s="4" t="s">
        <v>1340</v>
      </c>
      <c r="E88" s="4" t="s">
        <v>1341</v>
      </c>
      <c r="F88" s="5" t="s">
        <v>1285</v>
      </c>
      <c r="G88" s="8" t="s">
        <v>217</v>
      </c>
      <c r="H88" s="9">
        <v>1000</v>
      </c>
      <c r="I88" s="1"/>
      <c r="J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7">
      <c r="A89" s="3">
        <v>88</v>
      </c>
      <c r="B89" s="4" t="s">
        <v>1342</v>
      </c>
      <c r="C89" s="4" t="s">
        <v>74</v>
      </c>
      <c r="D89" s="4" t="s">
        <v>1343</v>
      </c>
      <c r="E89" s="4" t="s">
        <v>1344</v>
      </c>
      <c r="F89" s="5" t="s">
        <v>1285</v>
      </c>
      <c r="G89" s="8" t="s">
        <v>81</v>
      </c>
      <c r="H89" s="9">
        <v>1000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7">
      <c r="A90" s="3">
        <v>89</v>
      </c>
      <c r="B90" s="4" t="s">
        <v>1345</v>
      </c>
      <c r="C90" s="4" t="s">
        <v>74</v>
      </c>
      <c r="D90" s="4" t="s">
        <v>1346</v>
      </c>
      <c r="E90" s="4" t="s">
        <v>1347</v>
      </c>
      <c r="F90" s="5" t="s">
        <v>1285</v>
      </c>
      <c r="G90" s="10" t="s">
        <v>77</v>
      </c>
      <c r="H90" s="9">
        <v>1000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7">
      <c r="A91" s="3">
        <v>90</v>
      </c>
      <c r="B91" s="4" t="s">
        <v>1348</v>
      </c>
      <c r="C91" s="4" t="s">
        <v>15</v>
      </c>
      <c r="D91" s="4" t="s">
        <v>1349</v>
      </c>
      <c r="E91" s="4" t="s">
        <v>1350</v>
      </c>
      <c r="F91" s="5" t="s">
        <v>1351</v>
      </c>
      <c r="G91" s="6" t="s">
        <v>484</v>
      </c>
      <c r="H91" s="4">
        <v>1000</v>
      </c>
      <c r="I91" s="1" t="s">
        <v>1046</v>
      </c>
      <c r="J91" s="1" t="s">
        <v>1047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7">
      <c r="A92" s="11"/>
      <c r="B92" s="1"/>
      <c r="C92" s="1"/>
      <c r="D92" s="1"/>
      <c r="E92" s="1"/>
      <c r="F92" s="12"/>
      <c r="G92" s="12"/>
      <c r="H92" s="1"/>
      <c r="I92" s="1">
        <f>COUNTIF(H2:H91,"100")</f>
        <v>30</v>
      </c>
      <c r="J92" s="1">
        <f>COUNTIF(H2:H91,"1000")</f>
        <v>60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7">
      <c r="A93" s="11"/>
      <c r="B93" s="1"/>
      <c r="C93" s="1"/>
      <c r="D93" s="1"/>
      <c r="E93" s="1"/>
      <c r="F93" s="22" t="s">
        <v>664</v>
      </c>
      <c r="G93" s="22" t="s">
        <v>665</v>
      </c>
      <c r="H93" s="23" t="s">
        <v>1056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7">
      <c r="A94" s="11"/>
      <c r="B94" s="1"/>
      <c r="C94" s="1"/>
      <c r="D94" s="1"/>
      <c r="E94" s="1"/>
      <c r="F94" s="19" t="s">
        <v>1108</v>
      </c>
      <c r="G94" s="20">
        <v>1</v>
      </c>
      <c r="H94" s="24">
        <v>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7">
      <c r="A95" s="11"/>
      <c r="B95" s="17" t="s">
        <v>2</v>
      </c>
      <c r="C95" s="17" t="s">
        <v>662</v>
      </c>
      <c r="D95" s="17" t="s">
        <v>663</v>
      </c>
      <c r="E95" s="1"/>
      <c r="F95" s="19" t="s">
        <v>1154</v>
      </c>
      <c r="G95" s="20">
        <v>1</v>
      </c>
      <c r="H95" s="24">
        <v>2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7">
      <c r="A96" s="11"/>
      <c r="B96" s="18" t="s">
        <v>667</v>
      </c>
      <c r="C96" s="18">
        <f>COUNTIF(C2:C91,"oaw-ap92")</f>
        <v>9</v>
      </c>
      <c r="D96" s="18">
        <f>COUNTIFS(C2:C91,"oaw-ap92",H2:H91,"100")</f>
        <v>2</v>
      </c>
      <c r="E96" s="12"/>
      <c r="F96" s="19" t="s">
        <v>1168</v>
      </c>
      <c r="G96" s="20">
        <v>5</v>
      </c>
      <c r="H96" s="24">
        <v>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7">
      <c r="A97" s="11"/>
      <c r="B97" s="18" t="s">
        <v>27</v>
      </c>
      <c r="C97" s="18">
        <f>COUNTIF(C2:C91,"oaw-ap104")</f>
        <v>12</v>
      </c>
      <c r="D97" s="18">
        <f>COUNTIFS(C2:C91,"oaw-ap104",H2:H91,"100")</f>
        <v>3</v>
      </c>
      <c r="E97" s="1"/>
      <c r="F97" s="19" t="s">
        <v>1191</v>
      </c>
      <c r="G97" s="20">
        <v>5</v>
      </c>
      <c r="H97" s="24">
        <v>4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7">
      <c r="A98" s="11"/>
      <c r="B98" s="18" t="s">
        <v>9</v>
      </c>
      <c r="C98" s="18">
        <f>COUNTIF(C2:C91,"oaw-ap105")</f>
        <v>3</v>
      </c>
      <c r="D98" s="18">
        <f>COUNTIFS(C2:C91,"oaw-ap105",H2:H91,"100")</f>
        <v>1</v>
      </c>
      <c r="E98" s="1"/>
      <c r="F98" s="19" t="s">
        <v>1207</v>
      </c>
      <c r="G98" s="20">
        <v>2</v>
      </c>
      <c r="H98" s="24">
        <v>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7">
      <c r="A99" s="11"/>
      <c r="B99" s="18" t="s">
        <v>15</v>
      </c>
      <c r="C99" s="18">
        <f>COUNTIF(C2:C91,"oaw-ap205")</f>
        <v>56</v>
      </c>
      <c r="D99" s="18">
        <f>COUNTIFS(C2:C91,"oaw-ap205",H2:H91,"100")</f>
        <v>23</v>
      </c>
      <c r="E99" s="1"/>
      <c r="F99" s="19" t="s">
        <v>1236</v>
      </c>
      <c r="G99" s="20">
        <v>2</v>
      </c>
      <c r="H99" s="24">
        <v>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7">
      <c r="A100" s="11"/>
      <c r="B100" s="18" t="s">
        <v>74</v>
      </c>
      <c r="C100" s="18">
        <f>COUNTIF(C2:C91,"oaw-ap315")</f>
        <v>10</v>
      </c>
      <c r="D100" s="18">
        <f>COUNTIFS(C3:C92,"oaw-ap315",H3:H92,"100")</f>
        <v>1</v>
      </c>
      <c r="E100" s="1"/>
      <c r="F100" s="19" t="s">
        <v>1243</v>
      </c>
      <c r="G100" s="20">
        <v>2</v>
      </c>
      <c r="H100" s="24">
        <v>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7">
      <c r="A101" s="11"/>
      <c r="B101" s="18" t="s">
        <v>645</v>
      </c>
      <c r="C101" s="18">
        <f t="shared" ref="C101:D101" si="0">SUM(C96:C100)</f>
        <v>90</v>
      </c>
      <c r="D101" s="18">
        <f t="shared" si="0"/>
        <v>30</v>
      </c>
      <c r="E101" s="1"/>
      <c r="F101" s="19" t="s">
        <v>1256</v>
      </c>
      <c r="G101" s="20">
        <v>2</v>
      </c>
      <c r="H101" s="24">
        <v>8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7">
      <c r="A102" s="11"/>
      <c r="B102" s="1"/>
      <c r="C102" s="1"/>
      <c r="D102" s="1"/>
      <c r="E102" s="1"/>
      <c r="F102" s="19" t="s">
        <v>1266</v>
      </c>
      <c r="G102" s="20">
        <v>4</v>
      </c>
      <c r="H102" s="24">
        <v>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7">
      <c r="A103" s="11"/>
      <c r="B103" s="1"/>
      <c r="C103" s="1"/>
      <c r="D103" s="1"/>
      <c r="E103" s="1"/>
      <c r="F103" s="19" t="s">
        <v>1292</v>
      </c>
      <c r="G103" s="20">
        <v>3</v>
      </c>
      <c r="H103" s="24">
        <v>10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7">
      <c r="A104" s="11"/>
      <c r="B104" s="1"/>
      <c r="C104" s="1"/>
      <c r="D104" s="1"/>
      <c r="E104" s="1"/>
      <c r="F104" s="19" t="s">
        <v>1315</v>
      </c>
      <c r="G104" s="20">
        <v>1</v>
      </c>
      <c r="H104" s="24">
        <v>11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7">
      <c r="A105" s="11"/>
      <c r="B105" s="1"/>
      <c r="C105" s="1"/>
      <c r="D105" s="1"/>
      <c r="E105" s="1"/>
      <c r="F105" s="19" t="s">
        <v>1328</v>
      </c>
      <c r="G105" s="20">
        <v>1</v>
      </c>
      <c r="H105" s="24">
        <v>12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7">
      <c r="A106" s="11"/>
      <c r="B106" s="1"/>
      <c r="C106" s="1"/>
      <c r="D106" s="1"/>
      <c r="E106" s="1"/>
      <c r="F106" s="19" t="s">
        <v>1335</v>
      </c>
      <c r="G106" s="20">
        <v>1</v>
      </c>
      <c r="H106" s="24">
        <v>13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7">
      <c r="A107" s="11"/>
      <c r="B107" s="1"/>
      <c r="C107" s="1"/>
      <c r="D107" s="1"/>
      <c r="E107" s="1"/>
      <c r="F107" s="12"/>
      <c r="G107" s="21">
        <f>SUM(G94:G106)</f>
        <v>30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7">
      <c r="A108" s="11"/>
      <c r="B108" s="1"/>
      <c r="C108" s="1"/>
      <c r="D108" s="1"/>
      <c r="E108" s="1"/>
      <c r="F108" s="12"/>
      <c r="G108" s="1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7">
      <c r="A109" s="11"/>
      <c r="B109" s="1"/>
      <c r="C109" s="1"/>
      <c r="D109" s="1"/>
      <c r="E109" s="1"/>
      <c r="F109" s="12"/>
      <c r="G109" s="1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7">
      <c r="A110" s="11"/>
      <c r="B110" s="1"/>
      <c r="C110" s="1"/>
      <c r="D110" s="1"/>
      <c r="E110" s="1"/>
      <c r="F110" s="12"/>
      <c r="G110" s="1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7">
      <c r="A111" s="11"/>
      <c r="B111" s="1"/>
      <c r="C111" s="1"/>
      <c r="D111" s="1"/>
      <c r="E111" s="1"/>
      <c r="F111" s="12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7">
      <c r="A112" s="11"/>
      <c r="B112" s="1"/>
      <c r="C112" s="1"/>
      <c r="D112" s="1"/>
      <c r="E112" s="1"/>
      <c r="F112" s="12"/>
      <c r="G112" s="1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7">
      <c r="A113" s="11"/>
      <c r="B113" s="1"/>
      <c r="C113" s="1"/>
      <c r="D113" s="1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7">
      <c r="A114" s="11"/>
      <c r="B114" s="1"/>
      <c r="C114" s="1"/>
      <c r="D114" s="1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7">
      <c r="A115" s="11"/>
      <c r="B115" s="1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7">
      <c r="A116" s="11"/>
      <c r="B116" s="1"/>
      <c r="C116" s="1"/>
      <c r="D116" s="1"/>
      <c r="E116" s="1"/>
      <c r="F116" s="12"/>
      <c r="G116" s="1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7">
      <c r="A117" s="11"/>
      <c r="B117" s="1"/>
      <c r="C117" s="1"/>
      <c r="D117" s="1"/>
      <c r="E117" s="1"/>
      <c r="F117" s="12"/>
      <c r="G117" s="1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7">
      <c r="A118" s="11"/>
      <c r="B118" s="1"/>
      <c r="C118" s="1"/>
      <c r="D118" s="1"/>
      <c r="E118" s="1"/>
      <c r="F118" s="12"/>
      <c r="G118" s="1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7">
      <c r="A119" s="11"/>
      <c r="B119" s="1"/>
      <c r="C119" s="1"/>
      <c r="D119" s="1"/>
      <c r="E119" s="1"/>
      <c r="F119" s="12"/>
      <c r="G119" s="1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7">
      <c r="A120" s="11"/>
      <c r="B120" s="1"/>
      <c r="C120" s="1"/>
      <c r="D120" s="1"/>
      <c r="E120" s="1"/>
      <c r="F120" s="12"/>
      <c r="G120" s="1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7">
      <c r="A121" s="11"/>
      <c r="B121" s="1"/>
      <c r="C121" s="1"/>
      <c r="D121" s="1"/>
      <c r="E121" s="1"/>
      <c r="F121" s="12"/>
      <c r="G121" s="1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7">
      <c r="A122" s="11"/>
      <c r="B122" s="1"/>
      <c r="C122" s="1"/>
      <c r="D122" s="1"/>
      <c r="E122" s="1"/>
      <c r="F122" s="12"/>
      <c r="G122" s="1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7">
      <c r="A123" s="11"/>
      <c r="B123" s="1"/>
      <c r="C123" s="1"/>
      <c r="D123" s="1"/>
      <c r="E123" s="1"/>
      <c r="F123" s="12"/>
      <c r="G123" s="1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7">
      <c r="A124" s="11"/>
      <c r="B124" s="1"/>
      <c r="C124" s="1"/>
      <c r="D124" s="1"/>
      <c r="E124" s="1"/>
      <c r="F124" s="12"/>
      <c r="G124" s="1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7">
      <c r="A125" s="11"/>
      <c r="B125" s="1"/>
      <c r="C125" s="1"/>
      <c r="D125" s="1"/>
      <c r="E125" s="1"/>
      <c r="F125" s="12"/>
      <c r="G125" s="1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7">
      <c r="A126" s="11"/>
      <c r="B126" s="1"/>
      <c r="C126" s="1"/>
      <c r="D126" s="1"/>
      <c r="E126" s="1"/>
      <c r="F126" s="12"/>
      <c r="G126" s="1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7">
      <c r="A127" s="11"/>
      <c r="B127" s="1"/>
      <c r="C127" s="1"/>
      <c r="D127" s="1"/>
      <c r="E127" s="1"/>
      <c r="F127" s="12"/>
      <c r="G127" s="1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7">
      <c r="A128" s="11"/>
      <c r="B128" s="1"/>
      <c r="C128" s="1"/>
      <c r="D128" s="1"/>
      <c r="E128" s="1"/>
      <c r="F128" s="12"/>
      <c r="G128" s="1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7">
      <c r="A129" s="11"/>
      <c r="B129" s="1"/>
      <c r="C129" s="1"/>
      <c r="D129" s="1"/>
      <c r="E129" s="1"/>
      <c r="F129" s="12"/>
      <c r="G129" s="1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7">
      <c r="A130" s="11"/>
      <c r="B130" s="1"/>
      <c r="C130" s="1"/>
      <c r="D130" s="1"/>
      <c r="E130" s="1"/>
      <c r="F130" s="12"/>
      <c r="G130" s="1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7">
      <c r="A131" s="11"/>
      <c r="B131" s="1"/>
      <c r="C131" s="1"/>
      <c r="D131" s="1"/>
      <c r="E131" s="1"/>
      <c r="F131" s="12"/>
      <c r="G131" s="1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7">
      <c r="A132" s="11"/>
      <c r="B132" s="1"/>
      <c r="C132" s="1"/>
      <c r="D132" s="1"/>
      <c r="E132" s="1"/>
      <c r="F132" s="12"/>
      <c r="G132" s="1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7">
      <c r="A133" s="11"/>
      <c r="B133" s="1"/>
      <c r="C133" s="1"/>
      <c r="D133" s="1"/>
      <c r="E133" s="1"/>
      <c r="F133" s="12"/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7">
      <c r="A134" s="11"/>
      <c r="B134" s="1"/>
      <c r="C134" s="1"/>
      <c r="D134" s="1"/>
      <c r="E134" s="1"/>
      <c r="F134" s="12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7">
      <c r="A135" s="11"/>
      <c r="B135" s="1"/>
      <c r="C135" s="1"/>
      <c r="D135" s="1"/>
      <c r="E135" s="1"/>
      <c r="F135" s="12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7">
      <c r="A136" s="11"/>
      <c r="B136" s="1"/>
      <c r="C136" s="1"/>
      <c r="D136" s="1"/>
      <c r="E136" s="1"/>
      <c r="F136" s="12"/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7">
      <c r="A137" s="11"/>
      <c r="B137" s="1"/>
      <c r="C137" s="1"/>
      <c r="D137" s="1"/>
      <c r="E137" s="1"/>
      <c r="F137" s="12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7">
      <c r="A138" s="11"/>
      <c r="B138" s="1"/>
      <c r="C138" s="1"/>
      <c r="D138" s="1"/>
      <c r="E138" s="1"/>
      <c r="F138" s="12"/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7">
      <c r="A139" s="11"/>
      <c r="B139" s="1"/>
      <c r="C139" s="1"/>
      <c r="D139" s="1"/>
      <c r="E139" s="1"/>
      <c r="F139" s="12"/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7">
      <c r="A140" s="11"/>
      <c r="B140" s="1"/>
      <c r="C140" s="1"/>
      <c r="D140" s="1"/>
      <c r="E140" s="1"/>
      <c r="F140" s="12"/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7">
      <c r="A141" s="11"/>
      <c r="B141" s="1"/>
      <c r="C141" s="1"/>
      <c r="D141" s="1"/>
      <c r="E141" s="1"/>
      <c r="F141" s="12"/>
      <c r="G141" s="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7">
      <c r="A142" s="11"/>
      <c r="B142" s="1"/>
      <c r="C142" s="1"/>
      <c r="D142" s="1"/>
      <c r="E142" s="1"/>
      <c r="F142" s="12"/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7">
      <c r="A143" s="11"/>
      <c r="B143" s="1"/>
      <c r="C143" s="1"/>
      <c r="D143" s="1"/>
      <c r="E143" s="1"/>
      <c r="F143" s="12"/>
      <c r="G143" s="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7">
      <c r="A144" s="11"/>
      <c r="B144" s="1"/>
      <c r="C144" s="1"/>
      <c r="D144" s="1"/>
      <c r="E144" s="1"/>
      <c r="F144" s="12"/>
      <c r="G144" s="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7">
      <c r="A145" s="11"/>
      <c r="B145" s="1"/>
      <c r="C145" s="1"/>
      <c r="D145" s="1"/>
      <c r="E145" s="1"/>
      <c r="F145" s="12"/>
      <c r="G145" s="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7">
      <c r="A146" s="11"/>
      <c r="B146" s="1"/>
      <c r="C146" s="1"/>
      <c r="D146" s="1"/>
      <c r="E146" s="1"/>
      <c r="F146" s="12"/>
      <c r="G146" s="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7">
      <c r="A147" s="11"/>
      <c r="B147" s="1"/>
      <c r="C147" s="1"/>
      <c r="D147" s="1"/>
      <c r="E147" s="1"/>
      <c r="F147" s="12"/>
      <c r="G147" s="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7">
      <c r="A148" s="11"/>
      <c r="B148" s="1"/>
      <c r="C148" s="1"/>
      <c r="D148" s="1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7">
      <c r="A149" s="11"/>
      <c r="B149" s="1"/>
      <c r="C149" s="1"/>
      <c r="D149" s="1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7">
      <c r="A150" s="11"/>
      <c r="B150" s="1"/>
      <c r="C150" s="1"/>
      <c r="D150" s="1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7">
      <c r="A151" s="11"/>
      <c r="B151" s="1"/>
      <c r="C151" s="1"/>
      <c r="D151" s="1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7">
      <c r="A152" s="11"/>
      <c r="B152" s="1"/>
      <c r="C152" s="1"/>
      <c r="D152" s="1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7">
      <c r="A153" s="11"/>
      <c r="B153" s="1"/>
      <c r="C153" s="1"/>
      <c r="D153" s="1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7">
      <c r="A154" s="11"/>
      <c r="B154" s="1"/>
      <c r="C154" s="1"/>
      <c r="D154" s="1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7">
      <c r="A155" s="11"/>
      <c r="B155" s="1"/>
      <c r="C155" s="1"/>
      <c r="D155" s="1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7">
      <c r="A156" s="11"/>
      <c r="B156" s="1"/>
      <c r="C156" s="1"/>
      <c r="D156" s="1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7">
      <c r="A157" s="11"/>
      <c r="B157" s="1"/>
      <c r="C157" s="1"/>
      <c r="D157" s="1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7">
      <c r="A158" s="11"/>
      <c r="B158" s="1"/>
      <c r="C158" s="1"/>
      <c r="D158" s="1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7">
      <c r="A159" s="11"/>
      <c r="B159" s="1"/>
      <c r="C159" s="1"/>
      <c r="D159" s="1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7">
      <c r="A160" s="11"/>
      <c r="B160" s="1"/>
      <c r="C160" s="1"/>
      <c r="D160" s="1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7">
      <c r="A161" s="11"/>
      <c r="B161" s="1"/>
      <c r="C161" s="1"/>
      <c r="D161" s="1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7">
      <c r="A162" s="11"/>
      <c r="B162" s="1"/>
      <c r="C162" s="1"/>
      <c r="D162" s="1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7">
      <c r="A163" s="11"/>
      <c r="B163" s="1"/>
      <c r="C163" s="1"/>
      <c r="D163" s="1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7">
      <c r="A164" s="11"/>
      <c r="B164" s="1"/>
      <c r="C164" s="1"/>
      <c r="D164" s="1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7">
      <c r="A165" s="11"/>
      <c r="B165" s="1"/>
      <c r="C165" s="1"/>
      <c r="D165" s="1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7">
      <c r="A166" s="11"/>
      <c r="B166" s="1"/>
      <c r="C166" s="1"/>
      <c r="D166" s="1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7">
      <c r="A167" s="11"/>
      <c r="B167" s="1"/>
      <c r="C167" s="1"/>
      <c r="D167" s="1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7">
      <c r="A168" s="11"/>
      <c r="B168" s="1"/>
      <c r="C168" s="1"/>
      <c r="D168" s="1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7">
      <c r="A169" s="11"/>
      <c r="B169" s="1"/>
      <c r="C169" s="1"/>
      <c r="D169" s="1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7">
      <c r="A170" s="11"/>
      <c r="B170" s="1"/>
      <c r="C170" s="1"/>
      <c r="D170" s="1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7">
      <c r="A171" s="11"/>
      <c r="B171" s="1"/>
      <c r="C171" s="1"/>
      <c r="D171" s="1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7">
      <c r="A172" s="11"/>
      <c r="B172" s="1"/>
      <c r="C172" s="1"/>
      <c r="D172" s="1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7">
      <c r="A173" s="11"/>
      <c r="B173" s="1"/>
      <c r="C173" s="1"/>
      <c r="D173" s="1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7">
      <c r="A174" s="11"/>
      <c r="B174" s="1"/>
      <c r="C174" s="1"/>
      <c r="D174" s="1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7">
      <c r="A175" s="11"/>
      <c r="B175" s="1"/>
      <c r="C175" s="1"/>
      <c r="D175" s="1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7">
      <c r="A176" s="11"/>
      <c r="B176" s="1"/>
      <c r="C176" s="1"/>
      <c r="D176" s="1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7">
      <c r="A177" s="11"/>
      <c r="B177" s="1"/>
      <c r="C177" s="1"/>
      <c r="D177" s="1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7">
      <c r="A178" s="11"/>
      <c r="B178" s="1"/>
      <c r="C178" s="1"/>
      <c r="D178" s="1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7">
      <c r="A179" s="11"/>
      <c r="B179" s="1"/>
      <c r="C179" s="1"/>
      <c r="D179" s="1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7">
      <c r="A180" s="11"/>
      <c r="B180" s="1"/>
      <c r="C180" s="1"/>
      <c r="D180" s="1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7">
      <c r="A181" s="11"/>
      <c r="B181" s="1"/>
      <c r="C181" s="1"/>
      <c r="D181" s="1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7">
      <c r="A182" s="11"/>
      <c r="B182" s="1"/>
      <c r="C182" s="1"/>
      <c r="D182" s="1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7">
      <c r="A183" s="11"/>
      <c r="B183" s="1"/>
      <c r="C183" s="1"/>
      <c r="D183" s="1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7">
      <c r="A184" s="11"/>
      <c r="B184" s="1"/>
      <c r="C184" s="1"/>
      <c r="D184" s="1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7">
      <c r="A185" s="11"/>
      <c r="B185" s="1"/>
      <c r="C185" s="1"/>
      <c r="D185" s="1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7">
      <c r="A186" s="11"/>
      <c r="B186" s="1"/>
      <c r="C186" s="1"/>
      <c r="D186" s="1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7">
      <c r="A187" s="11"/>
      <c r="B187" s="1"/>
      <c r="C187" s="1"/>
      <c r="D187" s="1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7">
      <c r="A188" s="11"/>
      <c r="B188" s="1"/>
      <c r="C188" s="1"/>
      <c r="D188" s="1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7">
      <c r="A189" s="11"/>
      <c r="B189" s="1"/>
      <c r="C189" s="1"/>
      <c r="D189" s="1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7">
      <c r="A190" s="11"/>
      <c r="B190" s="1"/>
      <c r="C190" s="1"/>
      <c r="D190" s="1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7">
      <c r="A191" s="11"/>
      <c r="B191" s="1"/>
      <c r="C191" s="1"/>
      <c r="D191" s="1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7">
      <c r="A192" s="11"/>
      <c r="B192" s="1"/>
      <c r="C192" s="1"/>
      <c r="D192" s="1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7">
      <c r="A193" s="11"/>
      <c r="B193" s="1"/>
      <c r="C193" s="1"/>
      <c r="D193" s="1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7">
      <c r="A194" s="11"/>
      <c r="B194" s="1"/>
      <c r="C194" s="1"/>
      <c r="D194" s="1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7">
      <c r="A195" s="11"/>
      <c r="B195" s="1"/>
      <c r="C195" s="1"/>
      <c r="D195" s="1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7">
      <c r="A196" s="11"/>
      <c r="B196" s="1"/>
      <c r="C196" s="1"/>
      <c r="D196" s="1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7">
      <c r="A197" s="11"/>
      <c r="B197" s="1"/>
      <c r="C197" s="1"/>
      <c r="D197" s="1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7">
      <c r="A198" s="11"/>
      <c r="B198" s="1"/>
      <c r="C198" s="1"/>
      <c r="D198" s="1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7">
      <c r="A199" s="11"/>
      <c r="B199" s="1"/>
      <c r="C199" s="1"/>
      <c r="D199" s="1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7">
      <c r="A200" s="11"/>
      <c r="B200" s="1"/>
      <c r="C200" s="1"/>
      <c r="D200" s="1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7">
      <c r="A201" s="11"/>
      <c r="B201" s="1"/>
      <c r="C201" s="1"/>
      <c r="D201" s="1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7">
      <c r="A202" s="11"/>
      <c r="B202" s="1"/>
      <c r="C202" s="1"/>
      <c r="D202" s="1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7">
      <c r="A203" s="11"/>
      <c r="B203" s="1"/>
      <c r="C203" s="1"/>
      <c r="D203" s="1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7">
      <c r="A204" s="11"/>
      <c r="B204" s="1"/>
      <c r="C204" s="1"/>
      <c r="D204" s="1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7">
      <c r="A205" s="11"/>
      <c r="B205" s="1"/>
      <c r="C205" s="1"/>
      <c r="D205" s="1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7">
      <c r="A206" s="11"/>
      <c r="B206" s="1"/>
      <c r="C206" s="1"/>
      <c r="D206" s="1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7">
      <c r="A207" s="11"/>
      <c r="B207" s="1"/>
      <c r="C207" s="1"/>
      <c r="D207" s="1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7">
      <c r="A208" s="11"/>
      <c r="B208" s="1"/>
      <c r="C208" s="1"/>
      <c r="D208" s="1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7">
      <c r="A209" s="11"/>
      <c r="B209" s="1"/>
      <c r="C209" s="1"/>
      <c r="D209" s="1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7">
      <c r="A210" s="11"/>
      <c r="B210" s="1"/>
      <c r="C210" s="1"/>
      <c r="D210" s="1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7">
      <c r="A211" s="11"/>
      <c r="B211" s="1"/>
      <c r="C211" s="1"/>
      <c r="D211" s="1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7">
      <c r="A212" s="11"/>
      <c r="B212" s="1"/>
      <c r="C212" s="1"/>
      <c r="D212" s="1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7">
      <c r="A213" s="11"/>
      <c r="B213" s="1"/>
      <c r="C213" s="1"/>
      <c r="D213" s="1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7">
      <c r="A214" s="11"/>
      <c r="B214" s="1"/>
      <c r="C214" s="1"/>
      <c r="D214" s="1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7">
      <c r="A215" s="11"/>
      <c r="B215" s="1"/>
      <c r="C215" s="1"/>
      <c r="D215" s="1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7">
      <c r="A216" s="11"/>
      <c r="B216" s="1"/>
      <c r="C216" s="1"/>
      <c r="D216" s="1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7">
      <c r="A217" s="11"/>
      <c r="B217" s="1"/>
      <c r="C217" s="1"/>
      <c r="D217" s="1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7">
      <c r="A218" s="11"/>
      <c r="B218" s="1"/>
      <c r="C218" s="1"/>
      <c r="D218" s="1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7">
      <c r="A219" s="11"/>
      <c r="B219" s="1"/>
      <c r="C219" s="1"/>
      <c r="D219" s="1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7">
      <c r="A220" s="11"/>
      <c r="B220" s="1"/>
      <c r="C220" s="1"/>
      <c r="D220" s="1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7">
      <c r="A221" s="11"/>
      <c r="B221" s="1"/>
      <c r="C221" s="1"/>
      <c r="D221" s="1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7">
      <c r="A222" s="11"/>
      <c r="B222" s="1"/>
      <c r="C222" s="1"/>
      <c r="D222" s="1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7">
      <c r="A223" s="11"/>
      <c r="B223" s="1"/>
      <c r="C223" s="1"/>
      <c r="D223" s="1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7">
      <c r="A224" s="11"/>
      <c r="B224" s="1"/>
      <c r="C224" s="1"/>
      <c r="D224" s="1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7">
      <c r="A225" s="11"/>
      <c r="B225" s="1"/>
      <c r="C225" s="1"/>
      <c r="D225" s="1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7">
      <c r="A226" s="11"/>
      <c r="B226" s="1"/>
      <c r="C226" s="1"/>
      <c r="D226" s="1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7">
      <c r="A227" s="11"/>
      <c r="B227" s="1"/>
      <c r="C227" s="1"/>
      <c r="D227" s="1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7">
      <c r="A228" s="11"/>
      <c r="B228" s="1"/>
      <c r="C228" s="1"/>
      <c r="D228" s="1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7">
      <c r="A229" s="11"/>
      <c r="B229" s="1"/>
      <c r="C229" s="1"/>
      <c r="D229" s="1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7">
      <c r="A230" s="11"/>
      <c r="B230" s="1"/>
      <c r="C230" s="1"/>
      <c r="D230" s="1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7">
      <c r="A231" s="11"/>
      <c r="B231" s="1"/>
      <c r="C231" s="1"/>
      <c r="D231" s="1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7">
      <c r="A232" s="11"/>
      <c r="B232" s="1"/>
      <c r="C232" s="1"/>
      <c r="D232" s="1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7">
      <c r="A233" s="11"/>
      <c r="B233" s="1"/>
      <c r="C233" s="1"/>
      <c r="D233" s="1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7">
      <c r="A234" s="11"/>
      <c r="B234" s="1"/>
      <c r="C234" s="1"/>
      <c r="D234" s="1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7">
      <c r="A235" s="11"/>
      <c r="B235" s="1"/>
      <c r="C235" s="1"/>
      <c r="D235" s="1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7">
      <c r="A236" s="11"/>
      <c r="B236" s="1"/>
      <c r="C236" s="1"/>
      <c r="D236" s="1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7">
      <c r="A237" s="11"/>
      <c r="B237" s="1"/>
      <c r="C237" s="1"/>
      <c r="D237" s="1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7">
      <c r="A238" s="11"/>
      <c r="B238" s="1"/>
      <c r="C238" s="1"/>
      <c r="D238" s="1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7">
      <c r="A239" s="11"/>
      <c r="B239" s="1"/>
      <c r="C239" s="1"/>
      <c r="D239" s="1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7">
      <c r="A240" s="11"/>
      <c r="B240" s="1"/>
      <c r="C240" s="1"/>
      <c r="D240" s="1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7">
      <c r="A241" s="11"/>
      <c r="B241" s="1"/>
      <c r="C241" s="1"/>
      <c r="D241" s="1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7">
      <c r="A242" s="11"/>
      <c r="B242" s="1"/>
      <c r="C242" s="1"/>
      <c r="D242" s="1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7">
      <c r="A243" s="11"/>
      <c r="B243" s="1"/>
      <c r="C243" s="1"/>
      <c r="D243" s="1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7">
      <c r="A244" s="11"/>
      <c r="B244" s="1"/>
      <c r="C244" s="1"/>
      <c r="D244" s="1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7">
      <c r="A245" s="11"/>
      <c r="B245" s="1"/>
      <c r="C245" s="1"/>
      <c r="D245" s="1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7">
      <c r="A246" s="11"/>
      <c r="B246" s="1"/>
      <c r="C246" s="1"/>
      <c r="D246" s="1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7">
      <c r="A247" s="11"/>
      <c r="B247" s="1"/>
      <c r="C247" s="1"/>
      <c r="D247" s="1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7">
      <c r="A248" s="11"/>
      <c r="B248" s="1"/>
      <c r="C248" s="1"/>
      <c r="D248" s="1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7">
      <c r="A249" s="11"/>
      <c r="B249" s="1"/>
      <c r="C249" s="1"/>
      <c r="D249" s="1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7">
      <c r="A250" s="11"/>
      <c r="B250" s="1"/>
      <c r="C250" s="1"/>
      <c r="D250" s="1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7">
      <c r="A251" s="11"/>
      <c r="B251" s="1"/>
      <c r="C251" s="1"/>
      <c r="D251" s="1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7">
      <c r="A252" s="11"/>
      <c r="B252" s="1"/>
      <c r="C252" s="1"/>
      <c r="D252" s="1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7">
      <c r="A253" s="11"/>
      <c r="B253" s="1"/>
      <c r="C253" s="1"/>
      <c r="D253" s="1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7">
      <c r="A254" s="11"/>
      <c r="B254" s="1"/>
      <c r="C254" s="1"/>
      <c r="D254" s="1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7">
      <c r="A255" s="11"/>
      <c r="B255" s="1"/>
      <c r="C255" s="1"/>
      <c r="D255" s="1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7">
      <c r="A256" s="11"/>
      <c r="B256" s="1"/>
      <c r="C256" s="1"/>
      <c r="D256" s="1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7">
      <c r="A257" s="11"/>
      <c r="B257" s="1"/>
      <c r="C257" s="1"/>
      <c r="D257" s="1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7">
      <c r="A258" s="11"/>
      <c r="B258" s="1"/>
      <c r="C258" s="1"/>
      <c r="D258" s="1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7">
      <c r="A259" s="11"/>
      <c r="B259" s="1"/>
      <c r="C259" s="1"/>
      <c r="D259" s="1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7">
      <c r="A260" s="11"/>
      <c r="B260" s="1"/>
      <c r="C260" s="1"/>
      <c r="D260" s="1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7">
      <c r="A261" s="11"/>
      <c r="B261" s="1"/>
      <c r="C261" s="1"/>
      <c r="D261" s="1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7">
      <c r="A262" s="11"/>
      <c r="B262" s="1"/>
      <c r="C262" s="1"/>
      <c r="D262" s="1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7">
      <c r="A263" s="11"/>
      <c r="B263" s="1"/>
      <c r="C263" s="1"/>
      <c r="D263" s="1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7">
      <c r="A264" s="11"/>
      <c r="B264" s="1"/>
      <c r="C264" s="1"/>
      <c r="D264" s="1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7">
      <c r="A265" s="11"/>
      <c r="B265" s="1"/>
      <c r="C265" s="1"/>
      <c r="D265" s="1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7">
      <c r="A266" s="11"/>
      <c r="B266" s="1"/>
      <c r="C266" s="1"/>
      <c r="D266" s="1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7">
      <c r="A267" s="11"/>
      <c r="B267" s="1"/>
      <c r="C267" s="1"/>
      <c r="D267" s="1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7">
      <c r="A268" s="11"/>
      <c r="B268" s="1"/>
      <c r="C268" s="1"/>
      <c r="D268" s="1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7">
      <c r="A269" s="11"/>
      <c r="B269" s="1"/>
      <c r="C269" s="1"/>
      <c r="D269" s="1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7">
      <c r="A270" s="11"/>
      <c r="B270" s="1"/>
      <c r="C270" s="1"/>
      <c r="D270" s="1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7">
      <c r="A271" s="11"/>
      <c r="B271" s="1"/>
      <c r="C271" s="1"/>
      <c r="D271" s="1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7">
      <c r="A272" s="11"/>
      <c r="B272" s="1"/>
      <c r="C272" s="1"/>
      <c r="D272" s="1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7">
      <c r="A273" s="11"/>
      <c r="B273" s="1"/>
      <c r="C273" s="1"/>
      <c r="D273" s="1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7">
      <c r="A274" s="11"/>
      <c r="B274" s="1"/>
      <c r="C274" s="1"/>
      <c r="D274" s="1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7">
      <c r="A275" s="11"/>
      <c r="B275" s="1"/>
      <c r="C275" s="1"/>
      <c r="D275" s="1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7">
      <c r="A276" s="11"/>
      <c r="B276" s="1"/>
      <c r="C276" s="1"/>
      <c r="D276" s="1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7">
      <c r="A277" s="11"/>
      <c r="B277" s="1"/>
      <c r="C277" s="1"/>
      <c r="D277" s="1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7">
      <c r="A278" s="11"/>
      <c r="B278" s="1"/>
      <c r="C278" s="1"/>
      <c r="D278" s="1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7">
      <c r="A279" s="11"/>
      <c r="B279" s="1"/>
      <c r="C279" s="1"/>
      <c r="D279" s="1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7">
      <c r="A280" s="11"/>
      <c r="B280" s="1"/>
      <c r="C280" s="1"/>
      <c r="D280" s="1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7">
      <c r="A281" s="11"/>
      <c r="B281" s="1"/>
      <c r="C281" s="1"/>
      <c r="D281" s="1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7">
      <c r="A282" s="11"/>
      <c r="B282" s="1"/>
      <c r="C282" s="1"/>
      <c r="D282" s="1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7">
      <c r="A283" s="11"/>
      <c r="B283" s="1"/>
      <c r="C283" s="1"/>
      <c r="D283" s="1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7">
      <c r="A284" s="11"/>
      <c r="B284" s="1"/>
      <c r="C284" s="1"/>
      <c r="D284" s="1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7">
      <c r="A285" s="11"/>
      <c r="B285" s="1"/>
      <c r="C285" s="1"/>
      <c r="D285" s="1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7">
      <c r="A286" s="11"/>
      <c r="B286" s="1"/>
      <c r="C286" s="1"/>
      <c r="D286" s="1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7">
      <c r="A287" s="11"/>
      <c r="B287" s="1"/>
      <c r="C287" s="1"/>
      <c r="D287" s="1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7">
      <c r="A288" s="11"/>
      <c r="B288" s="1"/>
      <c r="C288" s="1"/>
      <c r="D288" s="1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7">
      <c r="A289" s="11"/>
      <c r="B289" s="1"/>
      <c r="C289" s="1"/>
      <c r="D289" s="1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7">
      <c r="A290" s="11"/>
      <c r="B290" s="1"/>
      <c r="C290" s="1"/>
      <c r="D290" s="1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7">
      <c r="A291" s="11"/>
      <c r="B291" s="1"/>
      <c r="C291" s="1"/>
      <c r="D291" s="1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7">
      <c r="A292" s="11"/>
      <c r="B292" s="1"/>
      <c r="C292" s="1"/>
      <c r="D292" s="1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7">
      <c r="A293" s="11"/>
      <c r="B293" s="1"/>
      <c r="C293" s="1"/>
      <c r="D293" s="1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7">
      <c r="A294" s="11"/>
      <c r="B294" s="1"/>
      <c r="C294" s="1"/>
      <c r="D294" s="1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7">
      <c r="A295" s="11"/>
      <c r="B295" s="1"/>
      <c r="C295" s="1"/>
      <c r="D295" s="1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7"/>
    <row r="297" spans="1:26" ht="15.75" customHeight="1" x14ac:dyDescent="0.7"/>
    <row r="298" spans="1:26" ht="15.75" customHeight="1" x14ac:dyDescent="0.7"/>
    <row r="299" spans="1:26" ht="15.75" customHeight="1" x14ac:dyDescent="0.7"/>
    <row r="300" spans="1:26" ht="15.75" customHeight="1" x14ac:dyDescent="0.7"/>
    <row r="301" spans="1:26" ht="15.75" customHeight="1" x14ac:dyDescent="0.7"/>
    <row r="302" spans="1:26" ht="15.75" customHeight="1" x14ac:dyDescent="0.7"/>
    <row r="303" spans="1:26" ht="15.75" customHeight="1" x14ac:dyDescent="0.7"/>
    <row r="304" spans="1:26" ht="15.75" customHeight="1" x14ac:dyDescent="0.7"/>
    <row r="305" s="2" customFormat="1" ht="15.75" customHeight="1" x14ac:dyDescent="0.7"/>
    <row r="306" s="2" customFormat="1" ht="15.75" customHeight="1" x14ac:dyDescent="0.7"/>
    <row r="307" s="2" customFormat="1" ht="15.75" customHeight="1" x14ac:dyDescent="0.7"/>
    <row r="308" s="2" customFormat="1" ht="15.75" customHeight="1" x14ac:dyDescent="0.7"/>
    <row r="309" s="2" customFormat="1" ht="15.75" customHeight="1" x14ac:dyDescent="0.7"/>
    <row r="310" s="2" customFormat="1" ht="15.75" customHeight="1" x14ac:dyDescent="0.7"/>
    <row r="311" s="2" customFormat="1" ht="15.75" customHeight="1" x14ac:dyDescent="0.7"/>
    <row r="312" s="2" customFormat="1" ht="15.75" customHeight="1" x14ac:dyDescent="0.7"/>
    <row r="313" s="2" customFormat="1" ht="15.75" customHeight="1" x14ac:dyDescent="0.7"/>
    <row r="314" s="2" customFormat="1" ht="15.75" customHeight="1" x14ac:dyDescent="0.7"/>
    <row r="315" s="2" customFormat="1" ht="15.75" customHeight="1" x14ac:dyDescent="0.7"/>
    <row r="316" s="2" customFormat="1" ht="15.75" customHeight="1" x14ac:dyDescent="0.7"/>
    <row r="317" s="2" customFormat="1" ht="15.75" customHeight="1" x14ac:dyDescent="0.7"/>
    <row r="318" s="2" customFormat="1" ht="15.75" customHeight="1" x14ac:dyDescent="0.7"/>
    <row r="319" s="2" customFormat="1" ht="15.75" customHeight="1" x14ac:dyDescent="0.7"/>
    <row r="320" s="2" customFormat="1" ht="15.75" customHeight="1" x14ac:dyDescent="0.7"/>
    <row r="321" s="2" customFormat="1" ht="15.75" customHeight="1" x14ac:dyDescent="0.7"/>
    <row r="322" s="2" customFormat="1" ht="15.75" customHeight="1" x14ac:dyDescent="0.7"/>
    <row r="323" s="2" customFormat="1" ht="15.75" customHeight="1" x14ac:dyDescent="0.7"/>
    <row r="324" s="2" customFormat="1" ht="15.75" customHeight="1" x14ac:dyDescent="0.7"/>
    <row r="325" s="2" customFormat="1" ht="15.75" customHeight="1" x14ac:dyDescent="0.7"/>
    <row r="326" s="2" customFormat="1" ht="15.75" customHeight="1" x14ac:dyDescent="0.7"/>
    <row r="327" s="2" customFormat="1" ht="15.75" customHeight="1" x14ac:dyDescent="0.7"/>
    <row r="328" s="2" customFormat="1" ht="15.75" customHeight="1" x14ac:dyDescent="0.7"/>
    <row r="329" s="2" customFormat="1" ht="15.75" customHeight="1" x14ac:dyDescent="0.7"/>
    <row r="330" s="2" customFormat="1" ht="15.75" customHeight="1" x14ac:dyDescent="0.7"/>
    <row r="331" s="2" customFormat="1" ht="15.75" customHeight="1" x14ac:dyDescent="0.7"/>
    <row r="332" s="2" customFormat="1" ht="15.75" customHeight="1" x14ac:dyDescent="0.7"/>
    <row r="333" s="2" customFormat="1" ht="15.75" customHeight="1" x14ac:dyDescent="0.7"/>
    <row r="334" s="2" customFormat="1" ht="15.75" customHeight="1" x14ac:dyDescent="0.7"/>
    <row r="335" s="2" customFormat="1" ht="15.75" customHeight="1" x14ac:dyDescent="0.7"/>
    <row r="336" s="2" customFormat="1" ht="15.75" customHeight="1" x14ac:dyDescent="0.7"/>
    <row r="337" s="2" customFormat="1" ht="15.75" customHeight="1" x14ac:dyDescent="0.7"/>
    <row r="338" s="2" customFormat="1" ht="15.75" customHeight="1" x14ac:dyDescent="0.7"/>
    <row r="339" s="2" customFormat="1" ht="15.75" customHeight="1" x14ac:dyDescent="0.7"/>
    <row r="340" s="2" customFormat="1" ht="15.75" customHeight="1" x14ac:dyDescent="0.7"/>
    <row r="341" s="2" customFormat="1" ht="15.75" customHeight="1" x14ac:dyDescent="0.7"/>
    <row r="342" s="2" customFormat="1" ht="15.75" customHeight="1" x14ac:dyDescent="0.7"/>
    <row r="343" s="2" customFormat="1" ht="15.75" customHeight="1" x14ac:dyDescent="0.7"/>
    <row r="344" s="2" customFormat="1" ht="15.75" customHeight="1" x14ac:dyDescent="0.7"/>
    <row r="345" s="2" customFormat="1" ht="15.75" customHeight="1" x14ac:dyDescent="0.7"/>
    <row r="346" s="2" customFormat="1" ht="15.75" customHeight="1" x14ac:dyDescent="0.7"/>
    <row r="347" s="2" customFormat="1" ht="15.75" customHeight="1" x14ac:dyDescent="0.7"/>
    <row r="348" s="2" customFormat="1" ht="15.75" customHeight="1" x14ac:dyDescent="0.7"/>
    <row r="349" s="2" customFormat="1" ht="15.75" customHeight="1" x14ac:dyDescent="0.7"/>
    <row r="350" s="2" customFormat="1" ht="15.75" customHeight="1" x14ac:dyDescent="0.7"/>
    <row r="351" s="2" customFormat="1" ht="15.75" customHeight="1" x14ac:dyDescent="0.7"/>
    <row r="352" s="2" customFormat="1" ht="15.75" customHeight="1" x14ac:dyDescent="0.7"/>
    <row r="353" s="2" customFormat="1" ht="15.75" customHeight="1" x14ac:dyDescent="0.7"/>
    <row r="354" s="2" customFormat="1" ht="15.75" customHeight="1" x14ac:dyDescent="0.7"/>
    <row r="355" s="2" customFormat="1" ht="15.75" customHeight="1" x14ac:dyDescent="0.7"/>
    <row r="356" s="2" customFormat="1" ht="15.75" customHeight="1" x14ac:dyDescent="0.7"/>
    <row r="357" s="2" customFormat="1" ht="15.75" customHeight="1" x14ac:dyDescent="0.7"/>
    <row r="358" s="2" customFormat="1" ht="15.75" customHeight="1" x14ac:dyDescent="0.7"/>
    <row r="359" s="2" customFormat="1" ht="15.75" customHeight="1" x14ac:dyDescent="0.7"/>
    <row r="360" s="2" customFormat="1" ht="15.75" customHeight="1" x14ac:dyDescent="0.7"/>
    <row r="361" s="2" customFormat="1" ht="15.75" customHeight="1" x14ac:dyDescent="0.7"/>
    <row r="362" s="2" customFormat="1" ht="15.75" customHeight="1" x14ac:dyDescent="0.7"/>
    <row r="363" s="2" customFormat="1" ht="15.75" customHeight="1" x14ac:dyDescent="0.7"/>
    <row r="364" s="2" customFormat="1" ht="15.75" customHeight="1" x14ac:dyDescent="0.7"/>
    <row r="365" s="2" customFormat="1" ht="15.75" customHeight="1" x14ac:dyDescent="0.7"/>
    <row r="366" s="2" customFormat="1" ht="15.75" customHeight="1" x14ac:dyDescent="0.7"/>
    <row r="367" s="2" customFormat="1" ht="15.75" customHeight="1" x14ac:dyDescent="0.7"/>
    <row r="368" s="2" customFormat="1" ht="15.75" customHeight="1" x14ac:dyDescent="0.7"/>
    <row r="369" s="2" customFormat="1" ht="15.75" customHeight="1" x14ac:dyDescent="0.7"/>
    <row r="370" s="2" customFormat="1" ht="15.75" customHeight="1" x14ac:dyDescent="0.7"/>
    <row r="371" s="2" customFormat="1" ht="15.75" customHeight="1" x14ac:dyDescent="0.7"/>
    <row r="372" s="2" customFormat="1" ht="15.75" customHeight="1" x14ac:dyDescent="0.7"/>
    <row r="373" s="2" customFormat="1" ht="15.75" customHeight="1" x14ac:dyDescent="0.7"/>
    <row r="374" s="2" customFormat="1" ht="15.75" customHeight="1" x14ac:dyDescent="0.7"/>
    <row r="375" s="2" customFormat="1" ht="15.75" customHeight="1" x14ac:dyDescent="0.7"/>
    <row r="376" s="2" customFormat="1" ht="15.75" customHeight="1" x14ac:dyDescent="0.7"/>
    <row r="377" s="2" customFormat="1" ht="15.75" customHeight="1" x14ac:dyDescent="0.7"/>
    <row r="378" s="2" customFormat="1" ht="15.75" customHeight="1" x14ac:dyDescent="0.7"/>
    <row r="379" s="2" customFormat="1" ht="15.75" customHeight="1" x14ac:dyDescent="0.7"/>
    <row r="380" s="2" customFormat="1" ht="15.75" customHeight="1" x14ac:dyDescent="0.7"/>
    <row r="381" s="2" customFormat="1" ht="15.75" customHeight="1" x14ac:dyDescent="0.7"/>
    <row r="382" s="2" customFormat="1" ht="15.75" customHeight="1" x14ac:dyDescent="0.7"/>
    <row r="383" s="2" customFormat="1" ht="15.75" customHeight="1" x14ac:dyDescent="0.7"/>
    <row r="384" s="2" customFormat="1" ht="15.75" customHeight="1" x14ac:dyDescent="0.7"/>
    <row r="385" s="2" customFormat="1" ht="15.75" customHeight="1" x14ac:dyDescent="0.7"/>
    <row r="386" s="2" customFormat="1" ht="15.75" customHeight="1" x14ac:dyDescent="0.7"/>
    <row r="387" s="2" customFormat="1" ht="15.75" customHeight="1" x14ac:dyDescent="0.7"/>
    <row r="388" s="2" customFormat="1" ht="15.75" customHeight="1" x14ac:dyDescent="0.7"/>
    <row r="389" s="2" customFormat="1" ht="15.75" customHeight="1" x14ac:dyDescent="0.7"/>
    <row r="390" s="2" customFormat="1" ht="15.75" customHeight="1" x14ac:dyDescent="0.7"/>
    <row r="391" s="2" customFormat="1" ht="15.75" customHeight="1" x14ac:dyDescent="0.7"/>
    <row r="392" s="2" customFormat="1" ht="15.75" customHeight="1" x14ac:dyDescent="0.7"/>
    <row r="393" s="2" customFormat="1" ht="15.75" customHeight="1" x14ac:dyDescent="0.7"/>
    <row r="394" s="2" customFormat="1" ht="15.75" customHeight="1" x14ac:dyDescent="0.7"/>
    <row r="395" s="2" customFormat="1" ht="15.75" customHeight="1" x14ac:dyDescent="0.7"/>
    <row r="396" s="2" customFormat="1" ht="15.75" customHeight="1" x14ac:dyDescent="0.7"/>
    <row r="397" s="2" customFormat="1" ht="15.75" customHeight="1" x14ac:dyDescent="0.7"/>
    <row r="398" s="2" customFormat="1" ht="15.75" customHeight="1" x14ac:dyDescent="0.7"/>
    <row r="399" s="2" customFormat="1" ht="15.75" customHeight="1" x14ac:dyDescent="0.7"/>
    <row r="400" s="2" customFormat="1" ht="15.75" customHeight="1" x14ac:dyDescent="0.7"/>
    <row r="401" s="2" customFormat="1" ht="15.75" customHeight="1" x14ac:dyDescent="0.7"/>
    <row r="402" s="2" customFormat="1" ht="15.75" customHeight="1" x14ac:dyDescent="0.7"/>
    <row r="403" s="2" customFormat="1" ht="15.75" customHeight="1" x14ac:dyDescent="0.7"/>
    <row r="404" s="2" customFormat="1" ht="15.75" customHeight="1" x14ac:dyDescent="0.7"/>
    <row r="405" s="2" customFormat="1" ht="15.75" customHeight="1" x14ac:dyDescent="0.7"/>
    <row r="406" s="2" customFormat="1" ht="15.75" customHeight="1" x14ac:dyDescent="0.7"/>
    <row r="407" s="2" customFormat="1" ht="15.75" customHeight="1" x14ac:dyDescent="0.7"/>
    <row r="408" s="2" customFormat="1" ht="15.75" customHeight="1" x14ac:dyDescent="0.7"/>
    <row r="409" s="2" customFormat="1" ht="15.75" customHeight="1" x14ac:dyDescent="0.7"/>
    <row r="410" s="2" customFormat="1" ht="15.75" customHeight="1" x14ac:dyDescent="0.7"/>
    <row r="411" s="2" customFormat="1" ht="15.75" customHeight="1" x14ac:dyDescent="0.7"/>
    <row r="412" s="2" customFormat="1" ht="15.75" customHeight="1" x14ac:dyDescent="0.7"/>
    <row r="413" s="2" customFormat="1" ht="15.75" customHeight="1" x14ac:dyDescent="0.7"/>
    <row r="414" s="2" customFormat="1" ht="15.75" customHeight="1" x14ac:dyDescent="0.7"/>
    <row r="415" s="2" customFormat="1" ht="15.75" customHeight="1" x14ac:dyDescent="0.7"/>
    <row r="416" s="2" customFormat="1" ht="15.75" customHeight="1" x14ac:dyDescent="0.7"/>
    <row r="417" s="2" customFormat="1" ht="15.75" customHeight="1" x14ac:dyDescent="0.7"/>
    <row r="418" s="2" customFormat="1" ht="15.75" customHeight="1" x14ac:dyDescent="0.7"/>
    <row r="419" s="2" customFormat="1" ht="15.75" customHeight="1" x14ac:dyDescent="0.7"/>
    <row r="420" s="2" customFormat="1" ht="15.75" customHeight="1" x14ac:dyDescent="0.7"/>
    <row r="421" s="2" customFormat="1" ht="15.75" customHeight="1" x14ac:dyDescent="0.7"/>
    <row r="422" s="2" customFormat="1" ht="15.75" customHeight="1" x14ac:dyDescent="0.7"/>
    <row r="423" s="2" customFormat="1" ht="15.75" customHeight="1" x14ac:dyDescent="0.7"/>
    <row r="424" s="2" customFormat="1" ht="15.75" customHeight="1" x14ac:dyDescent="0.7"/>
    <row r="425" s="2" customFormat="1" ht="15.75" customHeight="1" x14ac:dyDescent="0.7"/>
    <row r="426" s="2" customFormat="1" ht="15.75" customHeight="1" x14ac:dyDescent="0.7"/>
    <row r="427" s="2" customFormat="1" ht="15.75" customHeight="1" x14ac:dyDescent="0.7"/>
    <row r="428" s="2" customFormat="1" ht="15.75" customHeight="1" x14ac:dyDescent="0.7"/>
    <row r="429" s="2" customFormat="1" ht="15.75" customHeight="1" x14ac:dyDescent="0.7"/>
    <row r="430" s="2" customFormat="1" ht="15.75" customHeight="1" x14ac:dyDescent="0.7"/>
    <row r="431" s="2" customFormat="1" ht="15.75" customHeight="1" x14ac:dyDescent="0.7"/>
    <row r="432" s="2" customFormat="1" ht="15.75" customHeight="1" x14ac:dyDescent="0.7"/>
    <row r="433" s="2" customFormat="1" ht="15.75" customHeight="1" x14ac:dyDescent="0.7"/>
    <row r="434" s="2" customFormat="1" ht="15.75" customHeight="1" x14ac:dyDescent="0.7"/>
    <row r="435" s="2" customFormat="1" ht="15.75" customHeight="1" x14ac:dyDescent="0.7"/>
    <row r="436" s="2" customFormat="1" ht="15.75" customHeight="1" x14ac:dyDescent="0.7"/>
    <row r="437" s="2" customFormat="1" ht="15.75" customHeight="1" x14ac:dyDescent="0.7"/>
    <row r="438" s="2" customFormat="1" ht="15.75" customHeight="1" x14ac:dyDescent="0.7"/>
    <row r="439" s="2" customFormat="1" ht="15.75" customHeight="1" x14ac:dyDescent="0.7"/>
    <row r="440" s="2" customFormat="1" ht="15.75" customHeight="1" x14ac:dyDescent="0.7"/>
    <row r="441" s="2" customFormat="1" ht="15.75" customHeight="1" x14ac:dyDescent="0.7"/>
    <row r="442" s="2" customFormat="1" ht="15.75" customHeight="1" x14ac:dyDescent="0.7"/>
    <row r="443" s="2" customFormat="1" ht="15.75" customHeight="1" x14ac:dyDescent="0.7"/>
    <row r="444" s="2" customFormat="1" ht="15.75" customHeight="1" x14ac:dyDescent="0.7"/>
    <row r="445" s="2" customFormat="1" ht="15.75" customHeight="1" x14ac:dyDescent="0.7"/>
    <row r="446" s="2" customFormat="1" ht="15.75" customHeight="1" x14ac:dyDescent="0.7"/>
    <row r="447" s="2" customFormat="1" ht="15.75" customHeight="1" x14ac:dyDescent="0.7"/>
    <row r="448" s="2" customFormat="1" ht="15.75" customHeight="1" x14ac:dyDescent="0.7"/>
    <row r="449" s="2" customFormat="1" ht="15.75" customHeight="1" x14ac:dyDescent="0.7"/>
    <row r="450" s="2" customFormat="1" ht="15.75" customHeight="1" x14ac:dyDescent="0.7"/>
    <row r="451" s="2" customFormat="1" ht="15.75" customHeight="1" x14ac:dyDescent="0.7"/>
    <row r="452" s="2" customFormat="1" ht="15.75" customHeight="1" x14ac:dyDescent="0.7"/>
    <row r="453" s="2" customFormat="1" ht="15.75" customHeight="1" x14ac:dyDescent="0.7"/>
    <row r="454" s="2" customFormat="1" ht="15.75" customHeight="1" x14ac:dyDescent="0.7"/>
    <row r="455" s="2" customFormat="1" ht="15.75" customHeight="1" x14ac:dyDescent="0.7"/>
    <row r="456" s="2" customFormat="1" ht="15.75" customHeight="1" x14ac:dyDescent="0.7"/>
    <row r="457" s="2" customFormat="1" ht="15.75" customHeight="1" x14ac:dyDescent="0.7"/>
    <row r="458" s="2" customFormat="1" ht="15.75" customHeight="1" x14ac:dyDescent="0.7"/>
    <row r="459" s="2" customFormat="1" ht="15.75" customHeight="1" x14ac:dyDescent="0.7"/>
    <row r="460" s="2" customFormat="1" ht="15.75" customHeight="1" x14ac:dyDescent="0.7"/>
    <row r="461" s="2" customFormat="1" ht="15.75" customHeight="1" x14ac:dyDescent="0.7"/>
    <row r="462" s="2" customFormat="1" ht="15.75" customHeight="1" x14ac:dyDescent="0.7"/>
    <row r="463" s="2" customFormat="1" ht="15.75" customHeight="1" x14ac:dyDescent="0.7"/>
    <row r="464" s="2" customFormat="1" ht="15.75" customHeight="1" x14ac:dyDescent="0.7"/>
    <row r="465" s="2" customFormat="1" ht="15.75" customHeight="1" x14ac:dyDescent="0.7"/>
    <row r="466" s="2" customFormat="1" ht="15.75" customHeight="1" x14ac:dyDescent="0.7"/>
    <row r="467" s="2" customFormat="1" ht="15.75" customHeight="1" x14ac:dyDescent="0.7"/>
    <row r="468" s="2" customFormat="1" ht="15.75" customHeight="1" x14ac:dyDescent="0.7"/>
    <row r="469" s="2" customFormat="1" ht="15.75" customHeight="1" x14ac:dyDescent="0.7"/>
    <row r="470" s="2" customFormat="1" ht="15.75" customHeight="1" x14ac:dyDescent="0.7"/>
    <row r="471" s="2" customFormat="1" ht="15.75" customHeight="1" x14ac:dyDescent="0.7"/>
    <row r="472" s="2" customFormat="1" ht="15.75" customHeight="1" x14ac:dyDescent="0.7"/>
    <row r="473" s="2" customFormat="1" ht="15.75" customHeight="1" x14ac:dyDescent="0.7"/>
    <row r="474" s="2" customFormat="1" ht="15.75" customHeight="1" x14ac:dyDescent="0.7"/>
    <row r="475" s="2" customFormat="1" ht="15.75" customHeight="1" x14ac:dyDescent="0.7"/>
    <row r="476" s="2" customFormat="1" ht="15.75" customHeight="1" x14ac:dyDescent="0.7"/>
    <row r="477" s="2" customFormat="1" ht="15.75" customHeight="1" x14ac:dyDescent="0.7"/>
    <row r="478" s="2" customFormat="1" ht="15.75" customHeight="1" x14ac:dyDescent="0.7"/>
    <row r="479" s="2" customFormat="1" ht="15.75" customHeight="1" x14ac:dyDescent="0.7"/>
    <row r="480" s="2" customFormat="1" ht="15.75" customHeight="1" x14ac:dyDescent="0.7"/>
    <row r="481" s="2" customFormat="1" ht="15.75" customHeight="1" x14ac:dyDescent="0.7"/>
    <row r="482" s="2" customFormat="1" ht="15.75" customHeight="1" x14ac:dyDescent="0.7"/>
    <row r="483" s="2" customFormat="1" ht="15.75" customHeight="1" x14ac:dyDescent="0.7"/>
    <row r="484" s="2" customFormat="1" ht="15.75" customHeight="1" x14ac:dyDescent="0.7"/>
    <row r="485" s="2" customFormat="1" ht="15.75" customHeight="1" x14ac:dyDescent="0.7"/>
    <row r="486" s="2" customFormat="1" ht="15.75" customHeight="1" x14ac:dyDescent="0.7"/>
    <row r="487" s="2" customFormat="1" ht="15.75" customHeight="1" x14ac:dyDescent="0.7"/>
    <row r="488" s="2" customFormat="1" ht="15.75" customHeight="1" x14ac:dyDescent="0.7"/>
    <row r="489" s="2" customFormat="1" ht="15.75" customHeight="1" x14ac:dyDescent="0.7"/>
    <row r="490" s="2" customFormat="1" ht="15.75" customHeight="1" x14ac:dyDescent="0.7"/>
    <row r="491" s="2" customFormat="1" ht="15.75" customHeight="1" x14ac:dyDescent="0.7"/>
    <row r="492" s="2" customFormat="1" ht="15.75" customHeight="1" x14ac:dyDescent="0.7"/>
    <row r="493" s="2" customFormat="1" ht="15.75" customHeight="1" x14ac:dyDescent="0.7"/>
    <row r="494" s="2" customFormat="1" ht="15.75" customHeight="1" x14ac:dyDescent="0.7"/>
    <row r="495" s="2" customFormat="1" ht="15.75" customHeight="1" x14ac:dyDescent="0.7"/>
    <row r="496" s="2" customFormat="1" ht="15.75" customHeight="1" x14ac:dyDescent="0.7"/>
    <row r="497" s="2" customFormat="1" ht="15.75" customHeight="1" x14ac:dyDescent="0.7"/>
    <row r="498" s="2" customFormat="1" ht="15.75" customHeight="1" x14ac:dyDescent="0.7"/>
    <row r="499" s="2" customFormat="1" ht="15.75" customHeight="1" x14ac:dyDescent="0.7"/>
    <row r="500" s="2" customFormat="1" ht="15.75" customHeight="1" x14ac:dyDescent="0.7"/>
    <row r="501" s="2" customFormat="1" ht="15.75" customHeight="1" x14ac:dyDescent="0.7"/>
    <row r="502" s="2" customFormat="1" ht="15.75" customHeight="1" x14ac:dyDescent="0.7"/>
    <row r="503" s="2" customFormat="1" ht="15.75" customHeight="1" x14ac:dyDescent="0.7"/>
    <row r="504" s="2" customFormat="1" ht="15.75" customHeight="1" x14ac:dyDescent="0.7"/>
    <row r="505" s="2" customFormat="1" ht="15.75" customHeight="1" x14ac:dyDescent="0.7"/>
    <row r="506" s="2" customFormat="1" ht="15.75" customHeight="1" x14ac:dyDescent="0.7"/>
    <row r="507" s="2" customFormat="1" ht="15.75" customHeight="1" x14ac:dyDescent="0.7"/>
    <row r="508" s="2" customFormat="1" ht="15.75" customHeight="1" x14ac:dyDescent="0.7"/>
    <row r="509" s="2" customFormat="1" ht="15.75" customHeight="1" x14ac:dyDescent="0.7"/>
    <row r="510" s="2" customFormat="1" ht="15.75" customHeight="1" x14ac:dyDescent="0.7"/>
    <row r="511" s="2" customFormat="1" ht="15.75" customHeight="1" x14ac:dyDescent="0.7"/>
    <row r="512" s="2" customFormat="1" ht="15.75" customHeight="1" x14ac:dyDescent="0.7"/>
    <row r="513" s="2" customFormat="1" ht="15.75" customHeight="1" x14ac:dyDescent="0.7"/>
    <row r="514" s="2" customFormat="1" ht="15.75" customHeight="1" x14ac:dyDescent="0.7"/>
    <row r="515" s="2" customFormat="1" ht="15.75" customHeight="1" x14ac:dyDescent="0.7"/>
    <row r="516" s="2" customFormat="1" ht="15.75" customHeight="1" x14ac:dyDescent="0.7"/>
    <row r="517" s="2" customFormat="1" ht="15.75" customHeight="1" x14ac:dyDescent="0.7"/>
    <row r="518" s="2" customFormat="1" ht="15.75" customHeight="1" x14ac:dyDescent="0.7"/>
    <row r="519" s="2" customFormat="1" ht="15.75" customHeight="1" x14ac:dyDescent="0.7"/>
    <row r="520" s="2" customFormat="1" ht="15.75" customHeight="1" x14ac:dyDescent="0.7"/>
    <row r="521" s="2" customFormat="1" ht="15.75" customHeight="1" x14ac:dyDescent="0.7"/>
    <row r="522" s="2" customFormat="1" ht="15.75" customHeight="1" x14ac:dyDescent="0.7"/>
    <row r="523" s="2" customFormat="1" ht="15.75" customHeight="1" x14ac:dyDescent="0.7"/>
    <row r="524" s="2" customFormat="1" ht="15.75" customHeight="1" x14ac:dyDescent="0.7"/>
    <row r="525" s="2" customFormat="1" ht="15.75" customHeight="1" x14ac:dyDescent="0.7"/>
    <row r="526" s="2" customFormat="1" ht="15.75" customHeight="1" x14ac:dyDescent="0.7"/>
    <row r="527" s="2" customFormat="1" ht="15.75" customHeight="1" x14ac:dyDescent="0.7"/>
    <row r="528" s="2" customFormat="1" ht="15.75" customHeight="1" x14ac:dyDescent="0.7"/>
    <row r="529" s="2" customFormat="1" ht="15.75" customHeight="1" x14ac:dyDescent="0.7"/>
    <row r="530" s="2" customFormat="1" ht="15.75" customHeight="1" x14ac:dyDescent="0.7"/>
    <row r="531" s="2" customFormat="1" ht="15.75" customHeight="1" x14ac:dyDescent="0.7"/>
    <row r="532" s="2" customFormat="1" ht="15.75" customHeight="1" x14ac:dyDescent="0.7"/>
    <row r="533" s="2" customFormat="1" ht="15.75" customHeight="1" x14ac:dyDescent="0.7"/>
    <row r="534" s="2" customFormat="1" ht="15.75" customHeight="1" x14ac:dyDescent="0.7"/>
    <row r="535" s="2" customFormat="1" ht="15.75" customHeight="1" x14ac:dyDescent="0.7"/>
    <row r="536" s="2" customFormat="1" ht="15.75" customHeight="1" x14ac:dyDescent="0.7"/>
    <row r="537" s="2" customFormat="1" ht="15.75" customHeight="1" x14ac:dyDescent="0.7"/>
    <row r="538" s="2" customFormat="1" ht="15.75" customHeight="1" x14ac:dyDescent="0.7"/>
    <row r="539" s="2" customFormat="1" ht="15.75" customHeight="1" x14ac:dyDescent="0.7"/>
    <row r="540" s="2" customFormat="1" ht="15.75" customHeight="1" x14ac:dyDescent="0.7"/>
    <row r="541" s="2" customFormat="1" ht="15.75" customHeight="1" x14ac:dyDescent="0.7"/>
    <row r="542" s="2" customFormat="1" ht="15.75" customHeight="1" x14ac:dyDescent="0.7"/>
    <row r="543" s="2" customFormat="1" ht="15.75" customHeight="1" x14ac:dyDescent="0.7"/>
    <row r="544" s="2" customFormat="1" ht="15.75" customHeight="1" x14ac:dyDescent="0.7"/>
    <row r="545" s="2" customFormat="1" ht="15.75" customHeight="1" x14ac:dyDescent="0.7"/>
    <row r="546" s="2" customFormat="1" ht="15.75" customHeight="1" x14ac:dyDescent="0.7"/>
    <row r="547" s="2" customFormat="1" ht="15.75" customHeight="1" x14ac:dyDescent="0.7"/>
    <row r="548" s="2" customFormat="1" ht="15.75" customHeight="1" x14ac:dyDescent="0.7"/>
    <row r="549" s="2" customFormat="1" ht="15.75" customHeight="1" x14ac:dyDescent="0.7"/>
    <row r="550" s="2" customFormat="1" ht="15.75" customHeight="1" x14ac:dyDescent="0.7"/>
    <row r="551" s="2" customFormat="1" ht="15.75" customHeight="1" x14ac:dyDescent="0.7"/>
    <row r="552" s="2" customFormat="1" ht="15.75" customHeight="1" x14ac:dyDescent="0.7"/>
    <row r="553" s="2" customFormat="1" ht="15.75" customHeight="1" x14ac:dyDescent="0.7"/>
    <row r="554" s="2" customFormat="1" ht="15.75" customHeight="1" x14ac:dyDescent="0.7"/>
    <row r="555" s="2" customFormat="1" ht="15.75" customHeight="1" x14ac:dyDescent="0.7"/>
    <row r="556" s="2" customFormat="1" ht="15.75" customHeight="1" x14ac:dyDescent="0.7"/>
    <row r="557" s="2" customFormat="1" ht="15.75" customHeight="1" x14ac:dyDescent="0.7"/>
    <row r="558" s="2" customFormat="1" ht="15.75" customHeight="1" x14ac:dyDescent="0.7"/>
    <row r="559" s="2" customFormat="1" ht="15.75" customHeight="1" x14ac:dyDescent="0.7"/>
    <row r="560" s="2" customFormat="1" ht="15.75" customHeight="1" x14ac:dyDescent="0.7"/>
    <row r="561" s="2" customFormat="1" ht="15.75" customHeight="1" x14ac:dyDescent="0.7"/>
    <row r="562" s="2" customFormat="1" ht="15.75" customHeight="1" x14ac:dyDescent="0.7"/>
    <row r="563" s="2" customFormat="1" ht="15.75" customHeight="1" x14ac:dyDescent="0.7"/>
    <row r="564" s="2" customFormat="1" ht="15.75" customHeight="1" x14ac:dyDescent="0.7"/>
    <row r="565" s="2" customFormat="1" ht="15.75" customHeight="1" x14ac:dyDescent="0.7"/>
    <row r="566" s="2" customFormat="1" ht="15.75" customHeight="1" x14ac:dyDescent="0.7"/>
    <row r="567" s="2" customFormat="1" ht="15.75" customHeight="1" x14ac:dyDescent="0.7"/>
    <row r="568" s="2" customFormat="1" ht="15.75" customHeight="1" x14ac:dyDescent="0.7"/>
    <row r="569" s="2" customFormat="1" ht="15.75" customHeight="1" x14ac:dyDescent="0.7"/>
    <row r="570" s="2" customFormat="1" ht="15.75" customHeight="1" x14ac:dyDescent="0.7"/>
    <row r="571" s="2" customFormat="1" ht="15.75" customHeight="1" x14ac:dyDescent="0.7"/>
    <row r="572" s="2" customFormat="1" ht="15.75" customHeight="1" x14ac:dyDescent="0.7"/>
    <row r="573" s="2" customFormat="1" ht="15.75" customHeight="1" x14ac:dyDescent="0.7"/>
    <row r="574" s="2" customFormat="1" ht="15.75" customHeight="1" x14ac:dyDescent="0.7"/>
    <row r="575" s="2" customFormat="1" ht="15.75" customHeight="1" x14ac:dyDescent="0.7"/>
    <row r="576" s="2" customFormat="1" ht="15.75" customHeight="1" x14ac:dyDescent="0.7"/>
    <row r="577" s="2" customFormat="1" ht="15.75" customHeight="1" x14ac:dyDescent="0.7"/>
    <row r="578" s="2" customFormat="1" ht="15.75" customHeight="1" x14ac:dyDescent="0.7"/>
    <row r="579" s="2" customFormat="1" ht="15.75" customHeight="1" x14ac:dyDescent="0.7"/>
    <row r="580" s="2" customFormat="1" ht="15.75" customHeight="1" x14ac:dyDescent="0.7"/>
    <row r="581" s="2" customFormat="1" ht="15.75" customHeight="1" x14ac:dyDescent="0.7"/>
    <row r="582" s="2" customFormat="1" ht="15.75" customHeight="1" x14ac:dyDescent="0.7"/>
    <row r="583" s="2" customFormat="1" ht="15.75" customHeight="1" x14ac:dyDescent="0.7"/>
    <row r="584" s="2" customFormat="1" ht="15.75" customHeight="1" x14ac:dyDescent="0.7"/>
    <row r="585" s="2" customFormat="1" ht="15.75" customHeight="1" x14ac:dyDescent="0.7"/>
    <row r="586" s="2" customFormat="1" ht="15.75" customHeight="1" x14ac:dyDescent="0.7"/>
    <row r="587" s="2" customFormat="1" ht="15.75" customHeight="1" x14ac:dyDescent="0.7"/>
    <row r="588" s="2" customFormat="1" ht="15.75" customHeight="1" x14ac:dyDescent="0.7"/>
    <row r="589" s="2" customFormat="1" ht="15.75" customHeight="1" x14ac:dyDescent="0.7"/>
    <row r="590" s="2" customFormat="1" ht="15.75" customHeight="1" x14ac:dyDescent="0.7"/>
    <row r="591" s="2" customFormat="1" ht="15.75" customHeight="1" x14ac:dyDescent="0.7"/>
    <row r="592" s="2" customFormat="1" ht="15.75" customHeight="1" x14ac:dyDescent="0.7"/>
    <row r="593" s="2" customFormat="1" ht="15.75" customHeight="1" x14ac:dyDescent="0.7"/>
    <row r="594" s="2" customFormat="1" ht="15.75" customHeight="1" x14ac:dyDescent="0.7"/>
    <row r="595" s="2" customFormat="1" ht="15.75" customHeight="1" x14ac:dyDescent="0.7"/>
    <row r="596" s="2" customFormat="1" ht="15.75" customHeight="1" x14ac:dyDescent="0.7"/>
    <row r="597" s="2" customFormat="1" ht="15.75" customHeight="1" x14ac:dyDescent="0.7"/>
    <row r="598" s="2" customFormat="1" ht="15.75" customHeight="1" x14ac:dyDescent="0.7"/>
    <row r="599" s="2" customFormat="1" ht="15.75" customHeight="1" x14ac:dyDescent="0.7"/>
    <row r="600" s="2" customFormat="1" ht="15.75" customHeight="1" x14ac:dyDescent="0.7"/>
    <row r="601" s="2" customFormat="1" ht="15.75" customHeight="1" x14ac:dyDescent="0.7"/>
    <row r="602" s="2" customFormat="1" ht="15.75" customHeight="1" x14ac:dyDescent="0.7"/>
    <row r="603" s="2" customFormat="1" ht="15.75" customHeight="1" x14ac:dyDescent="0.7"/>
    <row r="604" s="2" customFormat="1" ht="15.75" customHeight="1" x14ac:dyDescent="0.7"/>
    <row r="605" s="2" customFormat="1" ht="15.75" customHeight="1" x14ac:dyDescent="0.7"/>
    <row r="606" s="2" customFormat="1" ht="15.75" customHeight="1" x14ac:dyDescent="0.7"/>
    <row r="607" s="2" customFormat="1" ht="15.75" customHeight="1" x14ac:dyDescent="0.7"/>
    <row r="608" s="2" customFormat="1" ht="15.75" customHeight="1" x14ac:dyDescent="0.7"/>
    <row r="609" s="2" customFormat="1" ht="15.75" customHeight="1" x14ac:dyDescent="0.7"/>
    <row r="610" s="2" customFormat="1" ht="15.75" customHeight="1" x14ac:dyDescent="0.7"/>
    <row r="611" s="2" customFormat="1" ht="15.75" customHeight="1" x14ac:dyDescent="0.7"/>
    <row r="612" s="2" customFormat="1" ht="15.75" customHeight="1" x14ac:dyDescent="0.7"/>
    <row r="613" s="2" customFormat="1" ht="15.75" customHeight="1" x14ac:dyDescent="0.7"/>
    <row r="614" s="2" customFormat="1" ht="15.75" customHeight="1" x14ac:dyDescent="0.7"/>
    <row r="615" s="2" customFormat="1" ht="15.75" customHeight="1" x14ac:dyDescent="0.7"/>
    <row r="616" s="2" customFormat="1" ht="15.75" customHeight="1" x14ac:dyDescent="0.7"/>
    <row r="617" s="2" customFormat="1" ht="15.75" customHeight="1" x14ac:dyDescent="0.7"/>
    <row r="618" s="2" customFormat="1" ht="15.75" customHeight="1" x14ac:dyDescent="0.7"/>
    <row r="619" s="2" customFormat="1" ht="15.75" customHeight="1" x14ac:dyDescent="0.7"/>
    <row r="620" s="2" customFormat="1" ht="15.75" customHeight="1" x14ac:dyDescent="0.7"/>
    <row r="621" s="2" customFormat="1" ht="15.75" customHeight="1" x14ac:dyDescent="0.7"/>
    <row r="622" s="2" customFormat="1" ht="15.75" customHeight="1" x14ac:dyDescent="0.7"/>
    <row r="623" s="2" customFormat="1" ht="15.75" customHeight="1" x14ac:dyDescent="0.7"/>
    <row r="624" s="2" customFormat="1" ht="15.75" customHeight="1" x14ac:dyDescent="0.7"/>
    <row r="625" s="2" customFormat="1" ht="15.75" customHeight="1" x14ac:dyDescent="0.7"/>
    <row r="626" s="2" customFormat="1" ht="15.75" customHeight="1" x14ac:dyDescent="0.7"/>
    <row r="627" s="2" customFormat="1" ht="15.75" customHeight="1" x14ac:dyDescent="0.7"/>
    <row r="628" s="2" customFormat="1" ht="15.75" customHeight="1" x14ac:dyDescent="0.7"/>
    <row r="629" s="2" customFormat="1" ht="15.75" customHeight="1" x14ac:dyDescent="0.7"/>
    <row r="630" s="2" customFormat="1" ht="15.75" customHeight="1" x14ac:dyDescent="0.7"/>
    <row r="631" s="2" customFormat="1" ht="15.75" customHeight="1" x14ac:dyDescent="0.7"/>
    <row r="632" s="2" customFormat="1" ht="15.75" customHeight="1" x14ac:dyDescent="0.7"/>
    <row r="633" s="2" customFormat="1" ht="15.75" customHeight="1" x14ac:dyDescent="0.7"/>
    <row r="634" s="2" customFormat="1" ht="15.75" customHeight="1" x14ac:dyDescent="0.7"/>
    <row r="635" s="2" customFormat="1" ht="15.75" customHeight="1" x14ac:dyDescent="0.7"/>
    <row r="636" s="2" customFormat="1" ht="15.75" customHeight="1" x14ac:dyDescent="0.7"/>
    <row r="637" s="2" customFormat="1" ht="15.75" customHeight="1" x14ac:dyDescent="0.7"/>
    <row r="638" s="2" customFormat="1" ht="15.75" customHeight="1" x14ac:dyDescent="0.7"/>
    <row r="639" s="2" customFormat="1" ht="15.75" customHeight="1" x14ac:dyDescent="0.7"/>
    <row r="640" s="2" customFormat="1" ht="15.75" customHeight="1" x14ac:dyDescent="0.7"/>
    <row r="641" s="2" customFormat="1" ht="15.75" customHeight="1" x14ac:dyDescent="0.7"/>
    <row r="642" s="2" customFormat="1" ht="15.75" customHeight="1" x14ac:dyDescent="0.7"/>
    <row r="643" s="2" customFormat="1" ht="15.75" customHeight="1" x14ac:dyDescent="0.7"/>
    <row r="644" s="2" customFormat="1" ht="15.75" customHeight="1" x14ac:dyDescent="0.7"/>
    <row r="645" s="2" customFormat="1" ht="15.75" customHeight="1" x14ac:dyDescent="0.7"/>
    <row r="646" s="2" customFormat="1" ht="15.75" customHeight="1" x14ac:dyDescent="0.7"/>
    <row r="647" s="2" customFormat="1" ht="15.75" customHeight="1" x14ac:dyDescent="0.7"/>
    <row r="648" s="2" customFormat="1" ht="15.75" customHeight="1" x14ac:dyDescent="0.7"/>
    <row r="649" s="2" customFormat="1" ht="15.75" customHeight="1" x14ac:dyDescent="0.7"/>
    <row r="650" s="2" customFormat="1" ht="15.75" customHeight="1" x14ac:dyDescent="0.7"/>
    <row r="651" s="2" customFormat="1" ht="15.75" customHeight="1" x14ac:dyDescent="0.7"/>
    <row r="652" s="2" customFormat="1" ht="15.75" customHeight="1" x14ac:dyDescent="0.7"/>
    <row r="653" s="2" customFormat="1" ht="15.75" customHeight="1" x14ac:dyDescent="0.7"/>
    <row r="654" s="2" customFormat="1" ht="15.75" customHeight="1" x14ac:dyDescent="0.7"/>
    <row r="655" s="2" customFormat="1" ht="15.75" customHeight="1" x14ac:dyDescent="0.7"/>
    <row r="656" s="2" customFormat="1" ht="15.75" customHeight="1" x14ac:dyDescent="0.7"/>
    <row r="657" s="2" customFormat="1" ht="15.75" customHeight="1" x14ac:dyDescent="0.7"/>
    <row r="658" s="2" customFormat="1" ht="15.75" customHeight="1" x14ac:dyDescent="0.7"/>
    <row r="659" s="2" customFormat="1" ht="15.75" customHeight="1" x14ac:dyDescent="0.7"/>
    <row r="660" s="2" customFormat="1" ht="15.75" customHeight="1" x14ac:dyDescent="0.7"/>
    <row r="661" s="2" customFormat="1" ht="15.75" customHeight="1" x14ac:dyDescent="0.7"/>
    <row r="662" s="2" customFormat="1" ht="15.75" customHeight="1" x14ac:dyDescent="0.7"/>
    <row r="663" s="2" customFormat="1" ht="15.75" customHeight="1" x14ac:dyDescent="0.7"/>
    <row r="664" s="2" customFormat="1" ht="15.75" customHeight="1" x14ac:dyDescent="0.7"/>
    <row r="665" s="2" customFormat="1" ht="15.75" customHeight="1" x14ac:dyDescent="0.7"/>
    <row r="666" s="2" customFormat="1" ht="15.75" customHeight="1" x14ac:dyDescent="0.7"/>
    <row r="667" s="2" customFormat="1" ht="15.75" customHeight="1" x14ac:dyDescent="0.7"/>
    <row r="668" s="2" customFormat="1" ht="15.75" customHeight="1" x14ac:dyDescent="0.7"/>
    <row r="669" s="2" customFormat="1" ht="15.75" customHeight="1" x14ac:dyDescent="0.7"/>
    <row r="670" s="2" customFormat="1" ht="15.75" customHeight="1" x14ac:dyDescent="0.7"/>
    <row r="671" s="2" customFormat="1" ht="15.75" customHeight="1" x14ac:dyDescent="0.7"/>
    <row r="672" s="2" customFormat="1" ht="15.75" customHeight="1" x14ac:dyDescent="0.7"/>
    <row r="673" s="2" customFormat="1" ht="15.75" customHeight="1" x14ac:dyDescent="0.7"/>
    <row r="674" s="2" customFormat="1" ht="15.75" customHeight="1" x14ac:dyDescent="0.7"/>
    <row r="675" s="2" customFormat="1" ht="15.75" customHeight="1" x14ac:dyDescent="0.7"/>
    <row r="676" s="2" customFormat="1" ht="15.75" customHeight="1" x14ac:dyDescent="0.7"/>
    <row r="677" s="2" customFormat="1" ht="15.75" customHeight="1" x14ac:dyDescent="0.7"/>
    <row r="678" s="2" customFormat="1" ht="15.75" customHeight="1" x14ac:dyDescent="0.7"/>
    <row r="679" s="2" customFormat="1" ht="15.75" customHeight="1" x14ac:dyDescent="0.7"/>
    <row r="680" s="2" customFormat="1" ht="15.75" customHeight="1" x14ac:dyDescent="0.7"/>
    <row r="681" s="2" customFormat="1" ht="15.75" customHeight="1" x14ac:dyDescent="0.7"/>
    <row r="682" s="2" customFormat="1" ht="15.75" customHeight="1" x14ac:dyDescent="0.7"/>
    <row r="683" s="2" customFormat="1" ht="15.75" customHeight="1" x14ac:dyDescent="0.7"/>
    <row r="684" s="2" customFormat="1" ht="15.75" customHeight="1" x14ac:dyDescent="0.7"/>
    <row r="685" s="2" customFormat="1" ht="15.75" customHeight="1" x14ac:dyDescent="0.7"/>
    <row r="686" s="2" customFormat="1" ht="15.75" customHeight="1" x14ac:dyDescent="0.7"/>
    <row r="687" s="2" customFormat="1" ht="15.75" customHeight="1" x14ac:dyDescent="0.7"/>
    <row r="688" s="2" customFormat="1" ht="15.75" customHeight="1" x14ac:dyDescent="0.7"/>
    <row r="689" s="2" customFormat="1" ht="15.75" customHeight="1" x14ac:dyDescent="0.7"/>
    <row r="690" s="2" customFormat="1" ht="15.75" customHeight="1" x14ac:dyDescent="0.7"/>
    <row r="691" s="2" customFormat="1" ht="15.75" customHeight="1" x14ac:dyDescent="0.7"/>
    <row r="692" s="2" customFormat="1" ht="15.75" customHeight="1" x14ac:dyDescent="0.7"/>
    <row r="693" s="2" customFormat="1" ht="15.75" customHeight="1" x14ac:dyDescent="0.7"/>
    <row r="694" s="2" customFormat="1" ht="15.75" customHeight="1" x14ac:dyDescent="0.7"/>
    <row r="695" s="2" customFormat="1" ht="15.75" customHeight="1" x14ac:dyDescent="0.7"/>
    <row r="696" s="2" customFormat="1" ht="15.75" customHeight="1" x14ac:dyDescent="0.7"/>
    <row r="697" s="2" customFormat="1" ht="15.75" customHeight="1" x14ac:dyDescent="0.7"/>
    <row r="698" s="2" customFormat="1" ht="15.75" customHeight="1" x14ac:dyDescent="0.7"/>
    <row r="699" s="2" customFormat="1" ht="15.75" customHeight="1" x14ac:dyDescent="0.7"/>
    <row r="700" s="2" customFormat="1" ht="15.75" customHeight="1" x14ac:dyDescent="0.7"/>
    <row r="701" s="2" customFormat="1" ht="15.75" customHeight="1" x14ac:dyDescent="0.7"/>
    <row r="702" s="2" customFormat="1" ht="15.75" customHeight="1" x14ac:dyDescent="0.7"/>
    <row r="703" s="2" customFormat="1" ht="15.75" customHeight="1" x14ac:dyDescent="0.7"/>
    <row r="704" s="2" customFormat="1" ht="15.75" customHeight="1" x14ac:dyDescent="0.7"/>
    <row r="705" s="2" customFormat="1" ht="15.75" customHeight="1" x14ac:dyDescent="0.7"/>
    <row r="706" s="2" customFormat="1" ht="15.75" customHeight="1" x14ac:dyDescent="0.7"/>
    <row r="707" s="2" customFormat="1" ht="15.75" customHeight="1" x14ac:dyDescent="0.7"/>
    <row r="708" s="2" customFormat="1" ht="15.75" customHeight="1" x14ac:dyDescent="0.7"/>
    <row r="709" s="2" customFormat="1" ht="15.75" customHeight="1" x14ac:dyDescent="0.7"/>
    <row r="710" s="2" customFormat="1" ht="15.75" customHeight="1" x14ac:dyDescent="0.7"/>
    <row r="711" s="2" customFormat="1" ht="15.75" customHeight="1" x14ac:dyDescent="0.7"/>
    <row r="712" s="2" customFormat="1" ht="15.75" customHeight="1" x14ac:dyDescent="0.7"/>
    <row r="713" s="2" customFormat="1" ht="15.75" customHeight="1" x14ac:dyDescent="0.7"/>
    <row r="714" s="2" customFormat="1" ht="15.75" customHeight="1" x14ac:dyDescent="0.7"/>
    <row r="715" s="2" customFormat="1" ht="15.75" customHeight="1" x14ac:dyDescent="0.7"/>
    <row r="716" s="2" customFormat="1" ht="15.75" customHeight="1" x14ac:dyDescent="0.7"/>
    <row r="717" s="2" customFormat="1" ht="15.75" customHeight="1" x14ac:dyDescent="0.7"/>
    <row r="718" s="2" customFormat="1" ht="15.75" customHeight="1" x14ac:dyDescent="0.7"/>
    <row r="719" s="2" customFormat="1" ht="15.75" customHeight="1" x14ac:dyDescent="0.7"/>
    <row r="720" s="2" customFormat="1" ht="15.75" customHeight="1" x14ac:dyDescent="0.7"/>
    <row r="721" s="2" customFormat="1" ht="15.75" customHeight="1" x14ac:dyDescent="0.7"/>
    <row r="722" s="2" customFormat="1" ht="15.75" customHeight="1" x14ac:dyDescent="0.7"/>
    <row r="723" s="2" customFormat="1" ht="15.75" customHeight="1" x14ac:dyDescent="0.7"/>
    <row r="724" s="2" customFormat="1" ht="15.75" customHeight="1" x14ac:dyDescent="0.7"/>
    <row r="725" s="2" customFormat="1" ht="15.75" customHeight="1" x14ac:dyDescent="0.7"/>
    <row r="726" s="2" customFormat="1" ht="15.75" customHeight="1" x14ac:dyDescent="0.7"/>
    <row r="727" s="2" customFormat="1" ht="15.75" customHeight="1" x14ac:dyDescent="0.7"/>
    <row r="728" s="2" customFormat="1" ht="15.75" customHeight="1" x14ac:dyDescent="0.7"/>
    <row r="729" s="2" customFormat="1" ht="15.75" customHeight="1" x14ac:dyDescent="0.7"/>
    <row r="730" s="2" customFormat="1" ht="15.75" customHeight="1" x14ac:dyDescent="0.7"/>
    <row r="731" s="2" customFormat="1" ht="15.75" customHeight="1" x14ac:dyDescent="0.7"/>
    <row r="732" s="2" customFormat="1" ht="15.75" customHeight="1" x14ac:dyDescent="0.7"/>
    <row r="733" s="2" customFormat="1" ht="15.75" customHeight="1" x14ac:dyDescent="0.7"/>
    <row r="734" s="2" customFormat="1" ht="15.75" customHeight="1" x14ac:dyDescent="0.7"/>
    <row r="735" s="2" customFormat="1" ht="15.75" customHeight="1" x14ac:dyDescent="0.7"/>
    <row r="736" s="2" customFormat="1" ht="15.75" customHeight="1" x14ac:dyDescent="0.7"/>
    <row r="737" s="2" customFormat="1" ht="15.75" customHeight="1" x14ac:dyDescent="0.7"/>
    <row r="738" s="2" customFormat="1" ht="15.75" customHeight="1" x14ac:dyDescent="0.7"/>
    <row r="739" s="2" customFormat="1" ht="15.75" customHeight="1" x14ac:dyDescent="0.7"/>
    <row r="740" s="2" customFormat="1" ht="15.75" customHeight="1" x14ac:dyDescent="0.7"/>
    <row r="741" s="2" customFormat="1" ht="15.75" customHeight="1" x14ac:dyDescent="0.7"/>
    <row r="742" s="2" customFormat="1" ht="15.75" customHeight="1" x14ac:dyDescent="0.7"/>
    <row r="743" s="2" customFormat="1" ht="15.75" customHeight="1" x14ac:dyDescent="0.7"/>
    <row r="744" s="2" customFormat="1" ht="15.75" customHeight="1" x14ac:dyDescent="0.7"/>
    <row r="745" s="2" customFormat="1" ht="15.75" customHeight="1" x14ac:dyDescent="0.7"/>
    <row r="746" s="2" customFormat="1" ht="15.75" customHeight="1" x14ac:dyDescent="0.7"/>
    <row r="747" s="2" customFormat="1" ht="15.75" customHeight="1" x14ac:dyDescent="0.7"/>
    <row r="748" s="2" customFormat="1" ht="15.75" customHeight="1" x14ac:dyDescent="0.7"/>
    <row r="749" s="2" customFormat="1" ht="15.75" customHeight="1" x14ac:dyDescent="0.7"/>
    <row r="750" s="2" customFormat="1" ht="15.75" customHeight="1" x14ac:dyDescent="0.7"/>
    <row r="751" s="2" customFormat="1" ht="15.75" customHeight="1" x14ac:dyDescent="0.7"/>
    <row r="752" s="2" customFormat="1" ht="15.75" customHeight="1" x14ac:dyDescent="0.7"/>
    <row r="753" s="2" customFormat="1" ht="15.75" customHeight="1" x14ac:dyDescent="0.7"/>
    <row r="754" s="2" customFormat="1" ht="15.75" customHeight="1" x14ac:dyDescent="0.7"/>
    <row r="755" s="2" customFormat="1" ht="15.75" customHeight="1" x14ac:dyDescent="0.7"/>
    <row r="756" s="2" customFormat="1" ht="15.75" customHeight="1" x14ac:dyDescent="0.7"/>
    <row r="757" s="2" customFormat="1" ht="15.75" customHeight="1" x14ac:dyDescent="0.7"/>
    <row r="758" s="2" customFormat="1" ht="15.75" customHeight="1" x14ac:dyDescent="0.7"/>
    <row r="759" s="2" customFormat="1" ht="15.75" customHeight="1" x14ac:dyDescent="0.7"/>
    <row r="760" s="2" customFormat="1" ht="15.75" customHeight="1" x14ac:dyDescent="0.7"/>
    <row r="761" s="2" customFormat="1" ht="15.75" customHeight="1" x14ac:dyDescent="0.7"/>
    <row r="762" s="2" customFormat="1" ht="15.75" customHeight="1" x14ac:dyDescent="0.7"/>
    <row r="763" s="2" customFormat="1" ht="15.75" customHeight="1" x14ac:dyDescent="0.7"/>
    <row r="764" s="2" customFormat="1" ht="15.75" customHeight="1" x14ac:dyDescent="0.7"/>
    <row r="765" s="2" customFormat="1" ht="15.75" customHeight="1" x14ac:dyDescent="0.7"/>
    <row r="766" s="2" customFormat="1" ht="15.75" customHeight="1" x14ac:dyDescent="0.7"/>
    <row r="767" s="2" customFormat="1" ht="15.75" customHeight="1" x14ac:dyDescent="0.7"/>
    <row r="768" s="2" customFormat="1" ht="15.75" customHeight="1" x14ac:dyDescent="0.7"/>
    <row r="769" s="2" customFormat="1" ht="15.75" customHeight="1" x14ac:dyDescent="0.7"/>
    <row r="770" s="2" customFormat="1" ht="15.75" customHeight="1" x14ac:dyDescent="0.7"/>
    <row r="771" s="2" customFormat="1" ht="15.75" customHeight="1" x14ac:dyDescent="0.7"/>
    <row r="772" s="2" customFormat="1" ht="15.75" customHeight="1" x14ac:dyDescent="0.7"/>
    <row r="773" s="2" customFormat="1" ht="15.75" customHeight="1" x14ac:dyDescent="0.7"/>
    <row r="774" s="2" customFormat="1" ht="15.75" customHeight="1" x14ac:dyDescent="0.7"/>
    <row r="775" s="2" customFormat="1" ht="15.75" customHeight="1" x14ac:dyDescent="0.7"/>
    <row r="776" s="2" customFormat="1" ht="15.75" customHeight="1" x14ac:dyDescent="0.7"/>
    <row r="777" s="2" customFormat="1" ht="15.75" customHeight="1" x14ac:dyDescent="0.7"/>
    <row r="778" s="2" customFormat="1" ht="15.75" customHeight="1" x14ac:dyDescent="0.7"/>
    <row r="779" s="2" customFormat="1" ht="15.75" customHeight="1" x14ac:dyDescent="0.7"/>
    <row r="780" s="2" customFormat="1" ht="15.75" customHeight="1" x14ac:dyDescent="0.7"/>
    <row r="781" s="2" customFormat="1" ht="15.75" customHeight="1" x14ac:dyDescent="0.7"/>
    <row r="782" s="2" customFormat="1" ht="15.75" customHeight="1" x14ac:dyDescent="0.7"/>
    <row r="783" s="2" customFormat="1" ht="15.75" customHeight="1" x14ac:dyDescent="0.7"/>
    <row r="784" s="2" customFormat="1" ht="15.75" customHeight="1" x14ac:dyDescent="0.7"/>
    <row r="785" s="2" customFormat="1" ht="15.75" customHeight="1" x14ac:dyDescent="0.7"/>
    <row r="786" s="2" customFormat="1" ht="15.75" customHeight="1" x14ac:dyDescent="0.7"/>
    <row r="787" s="2" customFormat="1" ht="15.75" customHeight="1" x14ac:dyDescent="0.7"/>
    <row r="788" s="2" customFormat="1" ht="15.75" customHeight="1" x14ac:dyDescent="0.7"/>
    <row r="789" s="2" customFormat="1" ht="15.75" customHeight="1" x14ac:dyDescent="0.7"/>
    <row r="790" s="2" customFormat="1" ht="15.75" customHeight="1" x14ac:dyDescent="0.7"/>
    <row r="791" s="2" customFormat="1" ht="15.75" customHeight="1" x14ac:dyDescent="0.7"/>
    <row r="792" s="2" customFormat="1" ht="15.75" customHeight="1" x14ac:dyDescent="0.7"/>
    <row r="793" s="2" customFormat="1" ht="15.75" customHeight="1" x14ac:dyDescent="0.7"/>
    <row r="794" s="2" customFormat="1" ht="15.75" customHeight="1" x14ac:dyDescent="0.7"/>
    <row r="795" s="2" customFormat="1" ht="15.75" customHeight="1" x14ac:dyDescent="0.7"/>
    <row r="796" s="2" customFormat="1" ht="15.75" customHeight="1" x14ac:dyDescent="0.7"/>
    <row r="797" s="2" customFormat="1" ht="15.75" customHeight="1" x14ac:dyDescent="0.7"/>
    <row r="798" s="2" customFormat="1" ht="15.75" customHeight="1" x14ac:dyDescent="0.7"/>
    <row r="799" s="2" customFormat="1" ht="15.75" customHeight="1" x14ac:dyDescent="0.7"/>
    <row r="800" s="2" customFormat="1" ht="15.75" customHeight="1" x14ac:dyDescent="0.7"/>
    <row r="801" s="2" customFormat="1" ht="15.75" customHeight="1" x14ac:dyDescent="0.7"/>
    <row r="802" s="2" customFormat="1" ht="15.75" customHeight="1" x14ac:dyDescent="0.7"/>
    <row r="803" s="2" customFormat="1" ht="15.75" customHeight="1" x14ac:dyDescent="0.7"/>
    <row r="804" s="2" customFormat="1" ht="15.75" customHeight="1" x14ac:dyDescent="0.7"/>
    <row r="805" s="2" customFormat="1" ht="15.75" customHeight="1" x14ac:dyDescent="0.7"/>
    <row r="806" s="2" customFormat="1" ht="15.75" customHeight="1" x14ac:dyDescent="0.7"/>
    <row r="807" s="2" customFormat="1" ht="15.75" customHeight="1" x14ac:dyDescent="0.7"/>
    <row r="808" s="2" customFormat="1" ht="15.75" customHeight="1" x14ac:dyDescent="0.7"/>
    <row r="809" s="2" customFormat="1" ht="15.75" customHeight="1" x14ac:dyDescent="0.7"/>
    <row r="810" s="2" customFormat="1" ht="15.75" customHeight="1" x14ac:dyDescent="0.7"/>
    <row r="811" s="2" customFormat="1" ht="15.75" customHeight="1" x14ac:dyDescent="0.7"/>
    <row r="812" s="2" customFormat="1" ht="15.75" customHeight="1" x14ac:dyDescent="0.7"/>
    <row r="813" s="2" customFormat="1" ht="15.75" customHeight="1" x14ac:dyDescent="0.7"/>
    <row r="814" s="2" customFormat="1" ht="15.75" customHeight="1" x14ac:dyDescent="0.7"/>
    <row r="815" s="2" customFormat="1" ht="15.75" customHeight="1" x14ac:dyDescent="0.7"/>
    <row r="816" s="2" customFormat="1" ht="15.75" customHeight="1" x14ac:dyDescent="0.7"/>
    <row r="817" s="2" customFormat="1" ht="15.75" customHeight="1" x14ac:dyDescent="0.7"/>
    <row r="818" s="2" customFormat="1" ht="15.75" customHeight="1" x14ac:dyDescent="0.7"/>
    <row r="819" s="2" customFormat="1" ht="15.75" customHeight="1" x14ac:dyDescent="0.7"/>
    <row r="820" s="2" customFormat="1" ht="15.75" customHeight="1" x14ac:dyDescent="0.7"/>
    <row r="821" s="2" customFormat="1" ht="15.75" customHeight="1" x14ac:dyDescent="0.7"/>
    <row r="822" s="2" customFormat="1" ht="15.75" customHeight="1" x14ac:dyDescent="0.7"/>
    <row r="823" s="2" customFormat="1" ht="15.75" customHeight="1" x14ac:dyDescent="0.7"/>
    <row r="824" s="2" customFormat="1" ht="15.75" customHeight="1" x14ac:dyDescent="0.7"/>
    <row r="825" s="2" customFormat="1" ht="15.75" customHeight="1" x14ac:dyDescent="0.7"/>
    <row r="826" s="2" customFormat="1" ht="15.75" customHeight="1" x14ac:dyDescent="0.7"/>
    <row r="827" s="2" customFormat="1" ht="15.75" customHeight="1" x14ac:dyDescent="0.7"/>
    <row r="828" s="2" customFormat="1" ht="15.75" customHeight="1" x14ac:dyDescent="0.7"/>
    <row r="829" s="2" customFormat="1" ht="15.75" customHeight="1" x14ac:dyDescent="0.7"/>
    <row r="830" s="2" customFormat="1" ht="15.75" customHeight="1" x14ac:dyDescent="0.7"/>
    <row r="831" s="2" customFormat="1" ht="15.75" customHeight="1" x14ac:dyDescent="0.7"/>
    <row r="832" s="2" customFormat="1" ht="15.75" customHeight="1" x14ac:dyDescent="0.7"/>
    <row r="833" s="2" customFormat="1" ht="15.75" customHeight="1" x14ac:dyDescent="0.7"/>
    <row r="834" s="2" customFormat="1" ht="15.75" customHeight="1" x14ac:dyDescent="0.7"/>
    <row r="835" s="2" customFormat="1" ht="15.75" customHeight="1" x14ac:dyDescent="0.7"/>
    <row r="836" s="2" customFormat="1" ht="15.75" customHeight="1" x14ac:dyDescent="0.7"/>
    <row r="837" s="2" customFormat="1" ht="15.75" customHeight="1" x14ac:dyDescent="0.7"/>
    <row r="838" s="2" customFormat="1" ht="15.75" customHeight="1" x14ac:dyDescent="0.7"/>
    <row r="839" s="2" customFormat="1" ht="15.75" customHeight="1" x14ac:dyDescent="0.7"/>
    <row r="840" s="2" customFormat="1" ht="15.75" customHeight="1" x14ac:dyDescent="0.7"/>
    <row r="841" s="2" customFormat="1" ht="15.75" customHeight="1" x14ac:dyDescent="0.7"/>
    <row r="842" s="2" customFormat="1" ht="15.75" customHeight="1" x14ac:dyDescent="0.7"/>
    <row r="843" s="2" customFormat="1" ht="15.75" customHeight="1" x14ac:dyDescent="0.7"/>
    <row r="844" s="2" customFormat="1" ht="15.75" customHeight="1" x14ac:dyDescent="0.7"/>
    <row r="845" s="2" customFormat="1" ht="15.75" customHeight="1" x14ac:dyDescent="0.7"/>
    <row r="846" s="2" customFormat="1" ht="15.75" customHeight="1" x14ac:dyDescent="0.7"/>
    <row r="847" s="2" customFormat="1" ht="15.75" customHeight="1" x14ac:dyDescent="0.7"/>
    <row r="848" s="2" customFormat="1" ht="15.75" customHeight="1" x14ac:dyDescent="0.7"/>
    <row r="849" s="2" customFormat="1" ht="15.75" customHeight="1" x14ac:dyDescent="0.7"/>
    <row r="850" s="2" customFormat="1" ht="15.75" customHeight="1" x14ac:dyDescent="0.7"/>
    <row r="851" s="2" customFormat="1" ht="15.75" customHeight="1" x14ac:dyDescent="0.7"/>
    <row r="852" s="2" customFormat="1" ht="15.75" customHeight="1" x14ac:dyDescent="0.7"/>
    <row r="853" s="2" customFormat="1" ht="15.75" customHeight="1" x14ac:dyDescent="0.7"/>
    <row r="854" s="2" customFormat="1" ht="15.75" customHeight="1" x14ac:dyDescent="0.7"/>
    <row r="855" s="2" customFormat="1" ht="15.75" customHeight="1" x14ac:dyDescent="0.7"/>
    <row r="856" s="2" customFormat="1" ht="15.75" customHeight="1" x14ac:dyDescent="0.7"/>
    <row r="857" s="2" customFormat="1" ht="15.75" customHeight="1" x14ac:dyDescent="0.7"/>
    <row r="858" s="2" customFormat="1" ht="15.75" customHeight="1" x14ac:dyDescent="0.7"/>
    <row r="859" s="2" customFormat="1" ht="15.75" customHeight="1" x14ac:dyDescent="0.7"/>
    <row r="860" s="2" customFormat="1" ht="15.75" customHeight="1" x14ac:dyDescent="0.7"/>
    <row r="861" s="2" customFormat="1" ht="15.75" customHeight="1" x14ac:dyDescent="0.7"/>
    <row r="862" s="2" customFormat="1" ht="15.75" customHeight="1" x14ac:dyDescent="0.7"/>
    <row r="863" s="2" customFormat="1" ht="15.75" customHeight="1" x14ac:dyDescent="0.7"/>
    <row r="864" s="2" customFormat="1" ht="15.75" customHeight="1" x14ac:dyDescent="0.7"/>
    <row r="865" s="2" customFormat="1" ht="15.75" customHeight="1" x14ac:dyDescent="0.7"/>
    <row r="866" s="2" customFormat="1" ht="15.75" customHeight="1" x14ac:dyDescent="0.7"/>
    <row r="867" s="2" customFormat="1" ht="15.75" customHeight="1" x14ac:dyDescent="0.7"/>
    <row r="868" s="2" customFormat="1" ht="15.75" customHeight="1" x14ac:dyDescent="0.7"/>
    <row r="869" s="2" customFormat="1" ht="15.75" customHeight="1" x14ac:dyDescent="0.7"/>
    <row r="870" s="2" customFormat="1" ht="15.75" customHeight="1" x14ac:dyDescent="0.7"/>
    <row r="871" s="2" customFormat="1" ht="15.75" customHeight="1" x14ac:dyDescent="0.7"/>
    <row r="872" s="2" customFormat="1" ht="15.75" customHeight="1" x14ac:dyDescent="0.7"/>
    <row r="873" s="2" customFormat="1" ht="15.75" customHeight="1" x14ac:dyDescent="0.7"/>
    <row r="874" s="2" customFormat="1" ht="15.75" customHeight="1" x14ac:dyDescent="0.7"/>
    <row r="875" s="2" customFormat="1" ht="15.75" customHeight="1" x14ac:dyDescent="0.7"/>
    <row r="876" s="2" customFormat="1" ht="15.75" customHeight="1" x14ac:dyDescent="0.7"/>
    <row r="877" s="2" customFormat="1" ht="15.75" customHeight="1" x14ac:dyDescent="0.7"/>
    <row r="878" s="2" customFormat="1" ht="15.75" customHeight="1" x14ac:dyDescent="0.7"/>
    <row r="879" s="2" customFormat="1" ht="15.75" customHeight="1" x14ac:dyDescent="0.7"/>
    <row r="880" s="2" customFormat="1" ht="15.75" customHeight="1" x14ac:dyDescent="0.7"/>
    <row r="881" s="2" customFormat="1" ht="15.75" customHeight="1" x14ac:dyDescent="0.7"/>
    <row r="882" s="2" customFormat="1" ht="15.75" customHeight="1" x14ac:dyDescent="0.7"/>
    <row r="883" s="2" customFormat="1" ht="15.75" customHeight="1" x14ac:dyDescent="0.7"/>
    <row r="884" s="2" customFormat="1" ht="15.75" customHeight="1" x14ac:dyDescent="0.7"/>
    <row r="885" s="2" customFormat="1" ht="15.75" customHeight="1" x14ac:dyDescent="0.7"/>
    <row r="886" s="2" customFormat="1" ht="15.75" customHeight="1" x14ac:dyDescent="0.7"/>
    <row r="887" s="2" customFormat="1" ht="15.75" customHeight="1" x14ac:dyDescent="0.7"/>
    <row r="888" s="2" customFormat="1" ht="15.75" customHeight="1" x14ac:dyDescent="0.7"/>
    <row r="889" s="2" customFormat="1" ht="15.75" customHeight="1" x14ac:dyDescent="0.7"/>
    <row r="890" s="2" customFormat="1" ht="15.75" customHeight="1" x14ac:dyDescent="0.7"/>
    <row r="891" s="2" customFormat="1" ht="15.75" customHeight="1" x14ac:dyDescent="0.7"/>
    <row r="892" s="2" customFormat="1" ht="15.75" customHeight="1" x14ac:dyDescent="0.7"/>
    <row r="893" s="2" customFormat="1" ht="15.75" customHeight="1" x14ac:dyDescent="0.7"/>
    <row r="894" s="2" customFormat="1" ht="15.75" customHeight="1" x14ac:dyDescent="0.7"/>
    <row r="895" s="2" customFormat="1" ht="15.75" customHeight="1" x14ac:dyDescent="0.7"/>
    <row r="896" s="2" customFormat="1" ht="15.75" customHeight="1" x14ac:dyDescent="0.7"/>
    <row r="897" s="2" customFormat="1" ht="15.75" customHeight="1" x14ac:dyDescent="0.7"/>
    <row r="898" s="2" customFormat="1" ht="15.75" customHeight="1" x14ac:dyDescent="0.7"/>
    <row r="899" s="2" customFormat="1" ht="15.75" customHeight="1" x14ac:dyDescent="0.7"/>
    <row r="900" s="2" customFormat="1" ht="15.75" customHeight="1" x14ac:dyDescent="0.7"/>
    <row r="901" s="2" customFormat="1" ht="15.75" customHeight="1" x14ac:dyDescent="0.7"/>
    <row r="902" s="2" customFormat="1" ht="15.75" customHeight="1" x14ac:dyDescent="0.7"/>
    <row r="903" s="2" customFormat="1" ht="15.75" customHeight="1" x14ac:dyDescent="0.7"/>
    <row r="904" s="2" customFormat="1" ht="15.75" customHeight="1" x14ac:dyDescent="0.7"/>
    <row r="905" s="2" customFormat="1" ht="15.75" customHeight="1" x14ac:dyDescent="0.7"/>
    <row r="906" s="2" customFormat="1" ht="15.75" customHeight="1" x14ac:dyDescent="0.7"/>
    <row r="907" s="2" customFormat="1" ht="15.75" customHeight="1" x14ac:dyDescent="0.7"/>
    <row r="908" s="2" customFormat="1" ht="15.75" customHeight="1" x14ac:dyDescent="0.7"/>
    <row r="909" s="2" customFormat="1" ht="15.75" customHeight="1" x14ac:dyDescent="0.7"/>
    <row r="910" s="2" customFormat="1" ht="15.75" customHeight="1" x14ac:dyDescent="0.7"/>
    <row r="911" s="2" customFormat="1" ht="15.75" customHeight="1" x14ac:dyDescent="0.7"/>
    <row r="912" s="2" customFormat="1" ht="15.75" customHeight="1" x14ac:dyDescent="0.7"/>
    <row r="913" s="2" customFormat="1" ht="15.75" customHeight="1" x14ac:dyDescent="0.7"/>
    <row r="914" s="2" customFormat="1" ht="15.75" customHeight="1" x14ac:dyDescent="0.7"/>
    <row r="915" s="2" customFormat="1" ht="15.75" customHeight="1" x14ac:dyDescent="0.7"/>
    <row r="916" s="2" customFormat="1" ht="15.75" customHeight="1" x14ac:dyDescent="0.7"/>
    <row r="917" s="2" customFormat="1" ht="15.75" customHeight="1" x14ac:dyDescent="0.7"/>
    <row r="918" s="2" customFormat="1" ht="15.75" customHeight="1" x14ac:dyDescent="0.7"/>
    <row r="919" s="2" customFormat="1" ht="15.75" customHeight="1" x14ac:dyDescent="0.7"/>
    <row r="920" s="2" customFormat="1" ht="15.75" customHeight="1" x14ac:dyDescent="0.7"/>
    <row r="921" s="2" customFormat="1" ht="15.75" customHeight="1" x14ac:dyDescent="0.7"/>
    <row r="922" s="2" customFormat="1" ht="15.75" customHeight="1" x14ac:dyDescent="0.7"/>
    <row r="923" s="2" customFormat="1" ht="15.75" customHeight="1" x14ac:dyDescent="0.7"/>
    <row r="924" s="2" customFormat="1" ht="15.75" customHeight="1" x14ac:dyDescent="0.7"/>
    <row r="925" s="2" customFormat="1" ht="15.75" customHeight="1" x14ac:dyDescent="0.7"/>
    <row r="926" s="2" customFormat="1" ht="15.75" customHeight="1" x14ac:dyDescent="0.7"/>
    <row r="927" s="2" customFormat="1" ht="15.75" customHeight="1" x14ac:dyDescent="0.7"/>
    <row r="928" s="2" customFormat="1" ht="15.75" customHeight="1" x14ac:dyDescent="0.7"/>
    <row r="929" s="2" customFormat="1" ht="15.75" customHeight="1" x14ac:dyDescent="0.7"/>
    <row r="930" s="2" customFormat="1" ht="15.75" customHeight="1" x14ac:dyDescent="0.7"/>
    <row r="931" s="2" customFormat="1" ht="15.75" customHeight="1" x14ac:dyDescent="0.7"/>
    <row r="932" s="2" customFormat="1" ht="15.75" customHeight="1" x14ac:dyDescent="0.7"/>
    <row r="933" s="2" customFormat="1" ht="15.75" customHeight="1" x14ac:dyDescent="0.7"/>
    <row r="934" s="2" customFormat="1" ht="15.75" customHeight="1" x14ac:dyDescent="0.7"/>
    <row r="935" s="2" customFormat="1" ht="15.75" customHeight="1" x14ac:dyDescent="0.7"/>
    <row r="936" s="2" customFormat="1" ht="15.75" customHeight="1" x14ac:dyDescent="0.7"/>
    <row r="937" s="2" customFormat="1" ht="15.75" customHeight="1" x14ac:dyDescent="0.7"/>
    <row r="938" s="2" customFormat="1" ht="15.75" customHeight="1" x14ac:dyDescent="0.7"/>
    <row r="939" s="2" customFormat="1" ht="15.75" customHeight="1" x14ac:dyDescent="0.7"/>
    <row r="940" s="2" customFormat="1" ht="15.75" customHeight="1" x14ac:dyDescent="0.7"/>
    <row r="941" s="2" customFormat="1" ht="15.75" customHeight="1" x14ac:dyDescent="0.7"/>
    <row r="942" s="2" customFormat="1" ht="15.75" customHeight="1" x14ac:dyDescent="0.7"/>
    <row r="943" s="2" customFormat="1" ht="15.75" customHeight="1" x14ac:dyDescent="0.7"/>
    <row r="944" s="2" customFormat="1" ht="15.75" customHeight="1" x14ac:dyDescent="0.7"/>
    <row r="945" s="2" customFormat="1" ht="15.75" customHeight="1" x14ac:dyDescent="0.7"/>
    <row r="946" s="2" customFormat="1" ht="15.75" customHeight="1" x14ac:dyDescent="0.7"/>
    <row r="947" s="2" customFormat="1" ht="15.75" customHeight="1" x14ac:dyDescent="0.7"/>
    <row r="948" s="2" customFormat="1" ht="15.75" customHeight="1" x14ac:dyDescent="0.7"/>
    <row r="949" s="2" customFormat="1" ht="15.75" customHeight="1" x14ac:dyDescent="0.7"/>
    <row r="950" s="2" customFormat="1" ht="15.75" customHeight="1" x14ac:dyDescent="0.7"/>
    <row r="951" s="2" customFormat="1" ht="15.75" customHeight="1" x14ac:dyDescent="0.7"/>
    <row r="952" s="2" customFormat="1" ht="15.75" customHeight="1" x14ac:dyDescent="0.7"/>
    <row r="953" s="2" customFormat="1" ht="15.75" customHeight="1" x14ac:dyDescent="0.7"/>
    <row r="954" s="2" customFormat="1" ht="15.75" customHeight="1" x14ac:dyDescent="0.7"/>
    <row r="955" s="2" customFormat="1" ht="15.75" customHeight="1" x14ac:dyDescent="0.7"/>
    <row r="956" s="2" customFormat="1" ht="15.75" customHeight="1" x14ac:dyDescent="0.7"/>
    <row r="957" s="2" customFormat="1" ht="15.75" customHeight="1" x14ac:dyDescent="0.7"/>
    <row r="958" s="2" customFormat="1" ht="15.75" customHeight="1" x14ac:dyDescent="0.7"/>
    <row r="959" s="2" customFormat="1" ht="15.75" customHeight="1" x14ac:dyDescent="0.7"/>
    <row r="960" s="2" customFormat="1" ht="15.75" customHeight="1" x14ac:dyDescent="0.7"/>
    <row r="961" s="2" customFormat="1" ht="15.75" customHeight="1" x14ac:dyDescent="0.7"/>
    <row r="962" s="2" customFormat="1" ht="15.75" customHeight="1" x14ac:dyDescent="0.7"/>
    <row r="963" s="2" customFormat="1" ht="15.75" customHeight="1" x14ac:dyDescent="0.7"/>
    <row r="964" s="2" customFormat="1" ht="15.75" customHeight="1" x14ac:dyDescent="0.7"/>
    <row r="965" s="2" customFormat="1" ht="15.75" customHeight="1" x14ac:dyDescent="0.7"/>
    <row r="966" s="2" customFormat="1" ht="15.75" customHeight="1" x14ac:dyDescent="0.7"/>
    <row r="967" s="2" customFormat="1" ht="15.75" customHeight="1" x14ac:dyDescent="0.7"/>
    <row r="968" s="2" customFormat="1" ht="15.75" customHeight="1" x14ac:dyDescent="0.7"/>
    <row r="969" s="2" customFormat="1" ht="15.75" customHeight="1" x14ac:dyDescent="0.7"/>
    <row r="970" s="2" customFormat="1" ht="15.75" customHeight="1" x14ac:dyDescent="0.7"/>
    <row r="971" s="2" customFormat="1" ht="15.75" customHeight="1" x14ac:dyDescent="0.7"/>
    <row r="972" s="2" customFormat="1" ht="15.75" customHeight="1" x14ac:dyDescent="0.7"/>
    <row r="973" s="2" customFormat="1" ht="15.75" customHeight="1" x14ac:dyDescent="0.7"/>
    <row r="974" s="2" customFormat="1" ht="15.75" customHeight="1" x14ac:dyDescent="0.7"/>
    <row r="975" s="2" customFormat="1" ht="15.75" customHeight="1" x14ac:dyDescent="0.7"/>
    <row r="976" s="2" customFormat="1" ht="15.75" customHeight="1" x14ac:dyDescent="0.7"/>
    <row r="977" s="2" customFormat="1" ht="15.75" customHeight="1" x14ac:dyDescent="0.7"/>
    <row r="978" s="2" customFormat="1" ht="15.75" customHeight="1" x14ac:dyDescent="0.7"/>
    <row r="979" s="2" customFormat="1" ht="15.75" customHeight="1" x14ac:dyDescent="0.7"/>
    <row r="980" s="2" customFormat="1" ht="15.75" customHeight="1" x14ac:dyDescent="0.7"/>
    <row r="981" s="2" customFormat="1" ht="15.75" customHeight="1" x14ac:dyDescent="0.7"/>
    <row r="982" s="2" customFormat="1" ht="15.75" customHeight="1" x14ac:dyDescent="0.7"/>
    <row r="983" s="2" customFormat="1" ht="15.75" customHeight="1" x14ac:dyDescent="0.7"/>
    <row r="984" s="2" customFormat="1" ht="15.75" customHeight="1" x14ac:dyDescent="0.7"/>
    <row r="985" s="2" customFormat="1" ht="15.75" customHeight="1" x14ac:dyDescent="0.7"/>
    <row r="986" s="2" customFormat="1" ht="15.75" customHeight="1" x14ac:dyDescent="0.7"/>
    <row r="987" s="2" customFormat="1" ht="15.75" customHeight="1" x14ac:dyDescent="0.7"/>
    <row r="988" s="2" customFormat="1" ht="15.75" customHeight="1" x14ac:dyDescent="0.7"/>
    <row r="989" s="2" customFormat="1" ht="15.75" customHeight="1" x14ac:dyDescent="0.7"/>
    <row r="990" s="2" customFormat="1" ht="15.75" customHeight="1" x14ac:dyDescent="0.7"/>
    <row r="991" s="2" customFormat="1" ht="15.75" customHeight="1" x14ac:dyDescent="0.7"/>
    <row r="992" s="2" customFormat="1" ht="15.75" customHeight="1" x14ac:dyDescent="0.7"/>
    <row r="993" s="2" customFormat="1" ht="15.75" customHeight="1" x14ac:dyDescent="0.7"/>
    <row r="994" s="2" customFormat="1" ht="15.75" customHeight="1" x14ac:dyDescent="0.7"/>
    <row r="995" s="2" customFormat="1" ht="15.75" customHeight="1" x14ac:dyDescent="0.7"/>
    <row r="996" s="2" customFormat="1" ht="15.75" customHeight="1" x14ac:dyDescent="0.7"/>
    <row r="997" s="2" customFormat="1" ht="15.75" customHeight="1" x14ac:dyDescent="0.7"/>
    <row r="998" s="2" customFormat="1" ht="15.75" customHeight="1" x14ac:dyDescent="0.7"/>
    <row r="999" s="2" customFormat="1" ht="15.75" customHeight="1" x14ac:dyDescent="0.7"/>
    <row r="1000" s="2" customFormat="1" ht="15.75" customHeight="1" x14ac:dyDescent="0.7"/>
    <row r="1001" s="2" customFormat="1" ht="15.75" customHeight="1" x14ac:dyDescent="0.7"/>
    <row r="1002" s="2" customFormat="1" ht="15.75" customHeight="1" x14ac:dyDescent="0.7"/>
    <row r="1003" s="2" customFormat="1" ht="15.75" customHeight="1" x14ac:dyDescent="0.7"/>
  </sheetData>
  <conditionalFormatting sqref="E96">
    <cfRule type="notContainsBlanks" dxfId="0" priority="1">
      <formula>LEN(TRIM(E96))&gt;0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</vt:lpstr>
      <vt:lpstr>TW-CTW</vt:lpstr>
      <vt:lpstr>BCC</vt:lpstr>
      <vt:lpstr>NBK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เชวงศักดิ์ คงเกิด</cp:lastModifiedBy>
  <cp:lastPrinted>2022-07-11T06:18:00Z</cp:lastPrinted>
  <dcterms:created xsi:type="dcterms:W3CDTF">2020-11-10T03:46:33Z</dcterms:created>
  <dcterms:modified xsi:type="dcterms:W3CDTF">2023-06-15T07:46:53Z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ba245ee6-8565-40b1-a415-6324655dea42</vt:lpwstr>
  </property>
</Properties>
</file>